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3"/>
  </bookViews>
  <sheets>
    <sheet name="1.sz.tábla" sheetId="1" r:id="rId1"/>
    <sheet name="2.sz.tábla" sheetId="2" r:id="rId2"/>
    <sheet name="3.sz.tábla" sheetId="3" r:id="rId3"/>
    <sheet name="4.sz.tábla" sheetId="4" r:id="rId4"/>
  </sheets>
  <calcPr calcId="152511"/>
</workbook>
</file>

<file path=xl/calcChain.xml><?xml version="1.0" encoding="utf-8"?>
<calcChain xmlns="http://schemas.openxmlformats.org/spreadsheetml/2006/main">
  <c r="K16" i="4" l="1"/>
  <c r="K10" i="4"/>
  <c r="K11" i="4"/>
  <c r="K9" i="4" s="1"/>
  <c r="K12" i="4"/>
  <c r="K13" i="4"/>
  <c r="D32" i="4"/>
  <c r="E32" i="4"/>
  <c r="E34" i="4"/>
  <c r="E20" i="4"/>
  <c r="E15" i="4"/>
  <c r="H29" i="3"/>
  <c r="H26" i="3"/>
  <c r="H8" i="3"/>
  <c r="H41" i="2"/>
  <c r="H45" i="1"/>
  <c r="H46" i="1"/>
  <c r="H31" i="1"/>
  <c r="H24" i="1"/>
  <c r="G29" i="3" l="1"/>
  <c r="J16" i="4" l="1"/>
  <c r="J10" i="4"/>
  <c r="J11" i="4"/>
  <c r="J12" i="4"/>
  <c r="J13" i="4"/>
  <c r="J14" i="4"/>
  <c r="D34" i="4"/>
  <c r="D15" i="4"/>
  <c r="D20" i="4"/>
  <c r="G8" i="3"/>
  <c r="G26" i="3"/>
  <c r="F10" i="2"/>
  <c r="G39" i="2"/>
  <c r="G40" i="2"/>
  <c r="G41" i="2"/>
  <c r="G14" i="2"/>
  <c r="G45" i="1"/>
  <c r="G46" i="1"/>
  <c r="D29" i="3" l="1"/>
  <c r="E14" i="2" l="1"/>
  <c r="C34" i="4" l="1"/>
  <c r="G20" i="3" l="1"/>
  <c r="I20" i="3"/>
  <c r="E10" i="3" l="1"/>
  <c r="F10" i="3"/>
  <c r="F23" i="2" l="1"/>
  <c r="I14" i="4" s="1"/>
  <c r="I32" i="4"/>
  <c r="I33" i="4"/>
  <c r="I34" i="4"/>
  <c r="I11" i="4"/>
  <c r="B32" i="4"/>
  <c r="C32" i="4"/>
  <c r="C20" i="4"/>
  <c r="C19" i="4"/>
  <c r="C18" i="4"/>
  <c r="F33" i="2"/>
  <c r="I17" i="4" s="1"/>
  <c r="F37" i="1"/>
  <c r="C21" i="4" s="1"/>
  <c r="F32" i="1"/>
  <c r="C17" i="4" s="1"/>
  <c r="G32" i="1"/>
  <c r="G31" i="1" s="1"/>
  <c r="G24" i="1"/>
  <c r="C15" i="4"/>
  <c r="F25" i="1"/>
  <c r="C14" i="4" s="1"/>
  <c r="F21" i="1"/>
  <c r="F47" i="1" s="1"/>
  <c r="G22" i="1"/>
  <c r="G21" i="1" s="1"/>
  <c r="F17" i="1"/>
  <c r="C11" i="4" s="1"/>
  <c r="G17" i="1"/>
  <c r="H17" i="1"/>
  <c r="F9" i="1"/>
  <c r="G9" i="1"/>
  <c r="G8" i="1" s="1"/>
  <c r="H9" i="1"/>
  <c r="H8" i="1" s="1"/>
  <c r="I9" i="1"/>
  <c r="I8" i="1" s="1"/>
  <c r="F31" i="1"/>
  <c r="C12" i="4" l="1"/>
  <c r="C16" i="4"/>
  <c r="C13" i="4"/>
  <c r="F24" i="1"/>
  <c r="F8" i="1"/>
  <c r="C10" i="4"/>
  <c r="C9" i="4" s="1"/>
  <c r="H11" i="4"/>
  <c r="H34" i="4"/>
  <c r="H33" i="4"/>
  <c r="H32" i="4"/>
  <c r="B34" i="4"/>
  <c r="B33" i="4"/>
  <c r="B27" i="4"/>
  <c r="B26" i="4"/>
  <c r="B24" i="4"/>
  <c r="B23" i="4"/>
  <c r="B20" i="4"/>
  <c r="B19" i="4"/>
  <c r="B18" i="4"/>
  <c r="F46" i="1" l="1"/>
  <c r="F45" i="1"/>
  <c r="F8" i="3" s="1"/>
  <c r="E33" i="2"/>
  <c r="H17" i="4" s="1"/>
  <c r="E37" i="2"/>
  <c r="H18" i="4" s="1"/>
  <c r="E23" i="2"/>
  <c r="H14" i="4" s="1"/>
  <c r="I31" i="4" l="1"/>
  <c r="I30" i="4" s="1"/>
  <c r="J31" i="4"/>
  <c r="K31" i="4"/>
  <c r="K30" i="4" s="1"/>
  <c r="L31" i="4"/>
  <c r="J30" i="4"/>
  <c r="L30" i="4"/>
  <c r="J15" i="4"/>
  <c r="K15" i="4"/>
  <c r="L15" i="4"/>
  <c r="J9" i="4"/>
  <c r="J8" i="4" s="1"/>
  <c r="J38" i="4" s="1"/>
  <c r="L9" i="4"/>
  <c r="L8" i="4" s="1"/>
  <c r="L38" i="4" s="1"/>
  <c r="K8" i="4"/>
  <c r="K38" i="4" s="1"/>
  <c r="H31" i="4"/>
  <c r="H30" i="4" s="1"/>
  <c r="C31" i="4"/>
  <c r="C30" i="4" s="1"/>
  <c r="D31" i="4"/>
  <c r="D30" i="4" s="1"/>
  <c r="E31" i="4"/>
  <c r="E30" i="4" s="1"/>
  <c r="F31" i="4"/>
  <c r="F30" i="4" s="1"/>
  <c r="B31" i="4"/>
  <c r="B30" i="4" s="1"/>
  <c r="C25" i="4"/>
  <c r="D25" i="4"/>
  <c r="E25" i="4"/>
  <c r="F25" i="4"/>
  <c r="C22" i="4"/>
  <c r="D22" i="4"/>
  <c r="E22" i="4"/>
  <c r="F22" i="4"/>
  <c r="D16" i="4"/>
  <c r="E16" i="4"/>
  <c r="F16" i="4"/>
  <c r="D13" i="4"/>
  <c r="E13" i="4"/>
  <c r="F13" i="4"/>
  <c r="C8" i="4"/>
  <c r="D9" i="4"/>
  <c r="E9" i="4"/>
  <c r="F9" i="4"/>
  <c r="F8" i="4" s="1"/>
  <c r="F38" i="4" s="1"/>
  <c r="B25" i="4"/>
  <c r="B22" i="4"/>
  <c r="F22" i="3"/>
  <c r="F21" i="3" s="1"/>
  <c r="E22" i="3"/>
  <c r="E21" i="3" s="1"/>
  <c r="F9" i="3"/>
  <c r="F14" i="3" s="1"/>
  <c r="G10" i="3"/>
  <c r="G9" i="3" s="1"/>
  <c r="G14" i="3" s="1"/>
  <c r="H10" i="3"/>
  <c r="H9" i="3" s="1"/>
  <c r="H14" i="3" s="1"/>
  <c r="I10" i="3"/>
  <c r="I9" i="3" s="1"/>
  <c r="I14" i="3" s="1"/>
  <c r="E9" i="3"/>
  <c r="F37" i="2"/>
  <c r="I18" i="4" s="1"/>
  <c r="G37" i="2"/>
  <c r="H37" i="2"/>
  <c r="G33" i="2"/>
  <c r="H33" i="2"/>
  <c r="F27" i="2"/>
  <c r="G27" i="2"/>
  <c r="H27" i="2"/>
  <c r="E27" i="2"/>
  <c r="G23" i="2"/>
  <c r="H23" i="2"/>
  <c r="F20" i="2"/>
  <c r="I13" i="4" s="1"/>
  <c r="G20" i="2"/>
  <c r="H20" i="2"/>
  <c r="F14" i="2"/>
  <c r="I12" i="4" s="1"/>
  <c r="H14" i="2"/>
  <c r="G10" i="2"/>
  <c r="H10" i="2"/>
  <c r="E20" i="2"/>
  <c r="H13" i="4" s="1"/>
  <c r="H12" i="4"/>
  <c r="E10" i="2"/>
  <c r="H39" i="2" l="1"/>
  <c r="H20" i="3" s="1"/>
  <c r="H40" i="2"/>
  <c r="D8" i="4"/>
  <c r="D38" i="4" s="1"/>
  <c r="E8" i="4"/>
  <c r="E38" i="4" s="1"/>
  <c r="E40" i="2"/>
  <c r="F40" i="2"/>
  <c r="C38" i="4"/>
  <c r="F41" i="2"/>
  <c r="I16" i="4"/>
  <c r="I15" i="4" s="1"/>
  <c r="H16" i="4"/>
  <c r="H15" i="4" s="1"/>
  <c r="E41" i="2"/>
  <c r="E39" i="2"/>
  <c r="I10" i="4"/>
  <c r="I9" i="4" s="1"/>
  <c r="F39" i="2"/>
  <c r="F20" i="3" s="1"/>
  <c r="F29" i="3" s="1"/>
  <c r="H10" i="4"/>
  <c r="H9" i="4" s="1"/>
  <c r="E42" i="1"/>
  <c r="E39" i="1"/>
  <c r="E37" i="1"/>
  <c r="B21" i="4" s="1"/>
  <c r="E28" i="1"/>
  <c r="B15" i="4" s="1"/>
  <c r="E25" i="1"/>
  <c r="E21" i="1"/>
  <c r="B12" i="4" s="1"/>
  <c r="E17" i="1"/>
  <c r="B11" i="4" s="1"/>
  <c r="E9" i="1"/>
  <c r="B10" i="4" s="1"/>
  <c r="E20" i="3" l="1"/>
  <c r="E26" i="3" s="1"/>
  <c r="F26" i="3"/>
  <c r="H8" i="4"/>
  <c r="H38" i="4" s="1"/>
  <c r="I8" i="4"/>
  <c r="I38" i="4" s="1"/>
  <c r="B9" i="4"/>
  <c r="E47" i="1"/>
  <c r="E24" i="1"/>
  <c r="B14" i="4"/>
  <c r="B13" i="4" s="1"/>
  <c r="E31" i="1"/>
  <c r="B17" i="4"/>
  <c r="B16" i="4" s="1"/>
  <c r="E8" i="1"/>
  <c r="E45" i="1" l="1"/>
  <c r="E8" i="3" s="1"/>
  <c r="E29" i="3" s="1"/>
  <c r="E46" i="1"/>
  <c r="B8" i="4"/>
  <c r="B38" i="4" s="1"/>
  <c r="E14" i="3"/>
</calcChain>
</file>

<file path=xl/sharedStrings.xml><?xml version="1.0" encoding="utf-8"?>
<sst xmlns="http://schemas.openxmlformats.org/spreadsheetml/2006/main" count="299" uniqueCount="204">
  <si>
    <t>Eredeti előirányzat</t>
  </si>
  <si>
    <t>Bevételi forrás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</si>
  <si>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</si>
  <si>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</si>
  <si>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</si>
  <si>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</si>
  <si>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</si>
  <si>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</si>
  <si>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</si>
  <si>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</si>
  <si>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</si>
  <si>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</si>
  <si>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</si>
  <si>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</si>
  <si>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</si>
  <si>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</si>
  <si>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</si>
  <si>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</si>
  <si>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</si>
  <si>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</si>
  <si>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</si>
  <si>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</si>
  <si>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</si>
  <si>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</si>
  <si>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</si>
  <si>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</si>
  <si>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</si>
  <si>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</si>
  <si>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</si>
  <si>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</si>
  <si>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</si>
  <si>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</si>
  <si>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</si>
  <si>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</si>
  <si>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</si>
  <si>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</si>
  <si>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</si>
  <si>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</si>
  <si>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</si>
  <si>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</si>
  <si>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</si>
  <si>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</si>
  <si>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</si>
  <si>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</si>
  <si>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</si>
  <si>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</si>
  <si>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</si>
  <si>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</si>
  <si>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</si>
  <si>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</si>
  <si>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</si>
  <si>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</si>
  <si>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</si>
  <si>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</si>
  <si>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</si>
  <si>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</si>
  <si>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</si>
  <si>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</si>
  <si>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</si>
  <si>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</si>
  <si>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</si>
  <si>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</si>
  <si>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</si>
  <si>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</si>
  <si>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</si>
  <si>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</si>
  <si>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</si>
  <si>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</si>
  <si>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</si>
  <si>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</si>
  <si>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</si>
  <si>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</si>
  <si>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</si>
  <si>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</si>
  <si>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</si>
  <si>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</si>
  <si>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</si>
  <si>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</si>
  <si>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</si>
  <si>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</si>
  <si>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</si>
  <si>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</si>
  <si>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</si>
  <si>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B4</t>
  </si>
  <si>
    <t>V. Felhalmozási bevételek</t>
  </si>
  <si>
    <t>B5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</si>
  <si>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</si>
  <si>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</si>
  <si>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</si>
  <si>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</si>
  <si>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</si>
  <si>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</si>
  <si>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</si>
  <si>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</si>
  <si>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</si>
  <si>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2. Közvetített szolgáltatás</t>
  </si>
  <si>
    <t>3. Kiszámlázott általános forgalmi adó</t>
  </si>
  <si>
    <t>4. Egyéb működési bevétel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</si>
  <si>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</si>
  <si>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</si>
  <si>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</si>
  <si>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</si>
  <si>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</si>
  <si>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</si>
  <si>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</si>
  <si>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</si>
  <si>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</si>
  <si>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</si>
  <si>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</si>
  <si>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</si>
  <si>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</si>
  <si>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</si>
  <si>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</si>
  <si>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</si>
  <si>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</si>
  <si>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</si>
  <si>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</si>
  <si>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</si>
  <si>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</si>
  <si>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</si>
  <si>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</si>
  <si>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</si>
  <si>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</si>
  <si>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</si>
  <si>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</si>
  <si>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</si>
  <si>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</si>
  <si>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</si>
  <si>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</si>
  <si>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</si>
  <si>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</si>
  <si>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</si>
  <si>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</si>
  <si>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</si>
  <si>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</si>
  <si>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</si>
  <si>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</si>
  <si>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</si>
  <si>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</si>
  <si>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</si>
  <si>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</si>
  <si>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</si>
  <si>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</si>
  <si>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</si>
  <si>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</si>
  <si>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5.3 Tartalék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</si>
  <si>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</si>
  <si>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</si>
  <si>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</si>
  <si>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</si>
  <si>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</si>
  <si>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</si>
  <si>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</si>
  <si>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</si>
  <si>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</si>
  <si>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</si>
  <si>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</si>
  <si>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</si>
  <si>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</si>
  <si>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</si>
  <si>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</si>
  <si>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</si>
  <si>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</si>
  <si>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</si>
  <si>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</si>
  <si>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</si>
  <si>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</si>
  <si>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7.1 Ingatlanok felújítása</t>
  </si>
  <si>
    <t xml:space="preserve">7.2 Egyéb tárgyi eszköz felújítása </t>
  </si>
  <si>
    <t>8.1 tartalék</t>
  </si>
  <si>
    <t xml:space="preserve"> 1.7 Elszámolásból származó bevételek</t>
  </si>
  <si>
    <t>1.3 Települési önkormányzat egyes szociális és gyermekjóléti  támogatása</t>
  </si>
  <si>
    <t>2. Egyéb működési célú támogatások államháztartáson belölről</t>
  </si>
  <si>
    <t xml:space="preserve">   2.1 Eu-s programok és azok hazai finanszírozása</t>
  </si>
  <si>
    <t xml:space="preserve">   2.2 Társadalombiztosítási alapok</t>
  </si>
  <si>
    <t xml:space="preserve">   2.3 Elkülönített állami pénzalapok</t>
  </si>
  <si>
    <t>1.1 Eu-s programok és azok hazai finanszírozása</t>
  </si>
  <si>
    <t xml:space="preserve">  1.1 Állandó jelleggel végzett iparűzési tevékenység után fizetendő helyi iparűzési adó</t>
  </si>
  <si>
    <t>2.1 Bírság</t>
  </si>
  <si>
    <t xml:space="preserve"> 2.2 Igazgatási szolgáltatási díj</t>
  </si>
  <si>
    <t xml:space="preserve"> 1.1 Tárgyieszköz bérbeadásából származó bevétek</t>
  </si>
  <si>
    <t>1. Értékesítésből származó bevételek</t>
  </si>
  <si>
    <t>7.3 Felújítási célú előzetesen felszámított áfa</t>
  </si>
  <si>
    <t>6.5 Beruházási célú előzetesen felszámított áfa</t>
  </si>
  <si>
    <t>1.2 Államháztartáson belüli megelőlegezések</t>
  </si>
  <si>
    <t>1.1 Hitel-, kölcsöntörlesztés államháztartáson kívülre</t>
  </si>
  <si>
    <t>B/FINANSZÍROZÁSI BEVÉTELEK</t>
  </si>
  <si>
    <t>I. Belföldi finanszírozási bevétel</t>
  </si>
  <si>
    <t>1. Hitel-, kölcsöntörlesztés államháztartáson kívülre</t>
  </si>
  <si>
    <t>2. Államháztartáosn belüli megelőlegezések visszafizetése</t>
  </si>
  <si>
    <t xml:space="preserve"> Az Izsáki Polgármesteri Hivatal 2025. évi kötségvetési  bevétele - forrásonként</t>
  </si>
  <si>
    <t xml:space="preserve"> Az Izsáki Polgármesteri Hivatal 2025. évi  költségvetési kiadása - kiadási jogcím szerint</t>
  </si>
  <si>
    <t xml:space="preserve"> Az Izsáki Polgármesteri Hivatal 2025. évi költségvetési egyenleg megállapítása</t>
  </si>
  <si>
    <t>2025. évi előirányzatok</t>
  </si>
  <si>
    <t>2024. évi teljesítés</t>
  </si>
  <si>
    <t>2025. évi előirányzat</t>
  </si>
  <si>
    <t xml:space="preserve"> Az Izsáki Polgármesteri Hivatal 2025. évi költségvetésének mérlege</t>
  </si>
  <si>
    <t>3. melléklet  a 3/2025. (II. 28.) önkormányzati rendelethez</t>
  </si>
  <si>
    <t>3.  melléklet 2. számú tábla</t>
  </si>
  <si>
    <t>3. melléklet  1. számú tábla</t>
  </si>
  <si>
    <t>3.  melléklet 3. számú tábla</t>
  </si>
  <si>
    <t>melléklet  a 3/2025. (II. 28.) önkormányzati rendelethez</t>
  </si>
  <si>
    <t>3. melléklet 4. számú tábla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</si>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</sst>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5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1" fillId="0" borderId="0" xfId="0" applyFont="1"/>
    <xf numFmtId="0" fontId="0" fillId="0" borderId="4" xfId="0" applyBorder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0" fillId="0" borderId="16" xfId="0" applyBorder="1" applyAlignment="1">
      <alignment horizontal="left" indent="1"/>
    </xf>
    <xf numFmtId="0" fontId="0" fillId="0" borderId="6" xfId="0" applyBorder="1"/>
    <xf numFmtId="0" fontId="0" fillId="0" borderId="20" xfId="0" applyBorder="1"/>
    <xf numFmtId="0" fontId="0" fillId="0" borderId="15" xfId="0" applyBorder="1"/>
    <xf numFmtId="0" fontId="1" fillId="0" borderId="18" xfId="0" applyFont="1" applyBorder="1"/>
    <xf numFmtId="0" fontId="0" fillId="0" borderId="18" xfId="0" applyBorder="1" applyAlignment="1">
      <alignment horizontal="left" indent="1"/>
    </xf>
    <xf numFmtId="0" fontId="2" fillId="0" borderId="25" xfId="0" applyFont="1" applyBorder="1"/>
    <xf numFmtId="0" fontId="7" fillId="0" borderId="0" xfId="0" applyFont="1"/>
    <xf numFmtId="0" fontId="7" fillId="0" borderId="4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/>
    <xf numFmtId="0" fontId="10" fillId="0" borderId="4" xfId="0" applyFont="1" applyBorder="1" applyAlignment="1">
      <alignment wrapText="1"/>
    </xf>
    <xf numFmtId="164" fontId="3" fillId="0" borderId="6" xfId="1" applyNumberFormat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10" fillId="0" borderId="4" xfId="0" applyFont="1" applyBorder="1"/>
    <xf numFmtId="0" fontId="3" fillId="0" borderId="4" xfId="0" applyFont="1" applyFill="1" applyBorder="1" applyAlignment="1">
      <alignment wrapText="1"/>
    </xf>
    <xf numFmtId="0" fontId="5" fillId="0" borderId="4" xfId="0" applyFont="1" applyBorder="1"/>
    <xf numFmtId="0" fontId="5" fillId="0" borderId="7" xfId="0" applyFont="1" applyBorder="1"/>
    <xf numFmtId="0" fontId="0" fillId="0" borderId="31" xfId="0" applyBorder="1"/>
    <xf numFmtId="0" fontId="1" fillId="0" borderId="4" xfId="0" applyFont="1" applyBorder="1"/>
    <xf numFmtId="0" fontId="0" fillId="0" borderId="4" xfId="0" applyBorder="1" applyAlignment="1">
      <alignment horizontal="left" indent="1"/>
    </xf>
    <xf numFmtId="0" fontId="2" fillId="0" borderId="7" xfId="0" applyFont="1" applyBorder="1"/>
    <xf numFmtId="0" fontId="1" fillId="0" borderId="17" xfId="0" applyFont="1" applyBorder="1"/>
    <xf numFmtId="0" fontId="5" fillId="0" borderId="3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37" xfId="0" applyFont="1" applyBorder="1"/>
    <xf numFmtId="0" fontId="5" fillId="0" borderId="14" xfId="0" applyFont="1" applyBorder="1"/>
    <xf numFmtId="0" fontId="5" fillId="0" borderId="9" xfId="0" applyFont="1" applyBorder="1"/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indent="1"/>
    </xf>
    <xf numFmtId="0" fontId="14" fillId="0" borderId="30" xfId="0" applyFont="1" applyBorder="1" applyAlignment="1">
      <alignment horizontal="center"/>
    </xf>
    <xf numFmtId="16" fontId="13" fillId="0" borderId="31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164" fontId="7" fillId="0" borderId="0" xfId="0" applyNumberFormat="1" applyFont="1"/>
    <xf numFmtId="0" fontId="16" fillId="0" borderId="30" xfId="0" applyFont="1" applyBorder="1" applyAlignment="1">
      <alignment horizontal="center"/>
    </xf>
    <xf numFmtId="0" fontId="18" fillId="0" borderId="0" xfId="0" applyFont="1"/>
    <xf numFmtId="0" fontId="19" fillId="0" borderId="29" xfId="0" applyFont="1" applyBorder="1" applyAlignment="1">
      <alignment horizontal="center"/>
    </xf>
    <xf numFmtId="0" fontId="2" fillId="0" borderId="0" xfId="0" applyFont="1"/>
    <xf numFmtId="0" fontId="17" fillId="0" borderId="30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20" fillId="0" borderId="43" xfId="0" applyFont="1" applyBorder="1" applyAlignment="1">
      <alignment horizontal="left" vertical="center"/>
    </xf>
    <xf numFmtId="0" fontId="20" fillId="0" borderId="0" xfId="0" applyFont="1"/>
    <xf numFmtId="0" fontId="21" fillId="0" borderId="39" xfId="0" applyFont="1" applyBorder="1" applyAlignment="1">
      <alignment horizontal="left" vertical="center"/>
    </xf>
    <xf numFmtId="164" fontId="0" fillId="0" borderId="0" xfId="1" applyNumberFormat="1" applyFont="1"/>
    <xf numFmtId="164" fontId="0" fillId="0" borderId="20" xfId="1" applyNumberFormat="1" applyFont="1" applyBorder="1"/>
    <xf numFmtId="164" fontId="0" fillId="0" borderId="5" xfId="1" applyNumberFormat="1" applyFont="1" applyBorder="1" applyAlignment="1">
      <alignment horizontal="left" indent="1"/>
    </xf>
    <xf numFmtId="164" fontId="0" fillId="0" borderId="44" xfId="1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1" applyNumberFormat="1" applyFont="1" applyBorder="1"/>
    <xf numFmtId="0" fontId="1" fillId="0" borderId="6" xfId="0" applyFont="1" applyBorder="1"/>
    <xf numFmtId="0" fontId="1" fillId="0" borderId="5" xfId="0" applyFont="1" applyBorder="1"/>
    <xf numFmtId="164" fontId="1" fillId="0" borderId="5" xfId="1" applyNumberFormat="1" applyFont="1" applyBorder="1"/>
    <xf numFmtId="0" fontId="2" fillId="0" borderId="8" xfId="0" applyFont="1" applyBorder="1"/>
    <xf numFmtId="164" fontId="2" fillId="0" borderId="8" xfId="1" applyNumberFormat="1" applyFont="1" applyBorder="1"/>
    <xf numFmtId="0" fontId="2" fillId="0" borderId="9" xfId="0" applyFont="1" applyBorder="1"/>
    <xf numFmtId="0" fontId="1" fillId="0" borderId="34" xfId="0" applyFont="1" applyBorder="1"/>
    <xf numFmtId="164" fontId="1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0" borderId="31" xfId="0" applyFont="1" applyBorder="1"/>
    <xf numFmtId="164" fontId="1" fillId="0" borderId="5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2" fillId="0" borderId="33" xfId="0" applyFont="1" applyBorder="1"/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7" fillId="0" borderId="0" xfId="1" applyNumberFormat="1" applyFont="1"/>
    <xf numFmtId="164" fontId="1" fillId="0" borderId="25" xfId="1" applyNumberFormat="1" applyFont="1" applyBorder="1" applyAlignment="1">
      <alignment horizontal="center" vertical="center"/>
    </xf>
    <xf numFmtId="164" fontId="5" fillId="0" borderId="27" xfId="1" applyNumberFormat="1" applyFont="1" applyBorder="1"/>
    <xf numFmtId="164" fontId="3" fillId="0" borderId="5" xfId="1" applyNumberFormat="1" applyFont="1" applyBorder="1" applyAlignment="1">
      <alignment wrapText="1"/>
    </xf>
    <xf numFmtId="164" fontId="3" fillId="0" borderId="5" xfId="1" applyNumberFormat="1" applyFont="1" applyBorder="1"/>
    <xf numFmtId="164" fontId="3" fillId="0" borderId="18" xfId="1" applyNumberFormat="1" applyFont="1" applyBorder="1"/>
    <xf numFmtId="164" fontId="5" fillId="0" borderId="18" xfId="1" applyNumberFormat="1" applyFont="1" applyBorder="1"/>
    <xf numFmtId="164" fontId="5" fillId="0" borderId="25" xfId="1" applyNumberFormat="1" applyFont="1" applyBorder="1"/>
    <xf numFmtId="164" fontId="10" fillId="0" borderId="5" xfId="1" applyNumberFormat="1" applyFont="1" applyBorder="1" applyAlignment="1">
      <alignment wrapText="1"/>
    </xf>
    <xf numFmtId="164" fontId="10" fillId="0" borderId="18" xfId="1" applyNumberFormat="1" applyFont="1" applyBorder="1"/>
    <xf numFmtId="164" fontId="5" fillId="0" borderId="5" xfId="1" applyNumberFormat="1" applyFont="1" applyBorder="1"/>
    <xf numFmtId="164" fontId="5" fillId="0" borderId="28" xfId="1" applyNumberFormat="1" applyFont="1" applyBorder="1"/>
    <xf numFmtId="164" fontId="3" fillId="0" borderId="16" xfId="1" applyNumberFormat="1" applyFont="1" applyBorder="1"/>
    <xf numFmtId="164" fontId="5" fillId="0" borderId="16" xfId="1" applyNumberFormat="1" applyFont="1" applyBorder="1"/>
    <xf numFmtId="164" fontId="10" fillId="0" borderId="16" xfId="1" applyNumberFormat="1" applyFont="1" applyBorder="1"/>
    <xf numFmtId="164" fontId="5" fillId="0" borderId="26" xfId="1" applyNumberFormat="1" applyFont="1" applyBorder="1"/>
    <xf numFmtId="164" fontId="16" fillId="0" borderId="17" xfId="1" applyNumberFormat="1" applyFont="1" applyBorder="1" applyAlignment="1">
      <alignment horizontal="center"/>
    </xf>
    <xf numFmtId="164" fontId="13" fillId="0" borderId="49" xfId="1" applyNumberFormat="1" applyFont="1" applyBorder="1" applyAlignment="1">
      <alignment horizontal="center"/>
    </xf>
    <xf numFmtId="164" fontId="13" fillId="0" borderId="25" xfId="1" applyNumberFormat="1" applyFont="1" applyBorder="1" applyAlignment="1">
      <alignment horizontal="center"/>
    </xf>
    <xf numFmtId="164" fontId="16" fillId="0" borderId="27" xfId="1" applyNumberFormat="1" applyFont="1" applyBorder="1" applyAlignment="1">
      <alignment horizontal="center"/>
    </xf>
    <xf numFmtId="164" fontId="19" fillId="0" borderId="50" xfId="1" applyNumberFormat="1" applyFont="1" applyBorder="1" applyAlignment="1">
      <alignment horizontal="center"/>
    </xf>
    <xf numFmtId="164" fontId="17" fillId="0" borderId="17" xfId="0" applyNumberFormat="1" applyFont="1" applyBorder="1"/>
    <xf numFmtId="164" fontId="17" fillId="0" borderId="25" xfId="0" applyNumberFormat="1" applyFont="1" applyBorder="1"/>
    <xf numFmtId="164" fontId="16" fillId="0" borderId="1" xfId="1" applyNumberFormat="1" applyFont="1" applyBorder="1" applyAlignment="1">
      <alignment horizontal="center"/>
    </xf>
    <xf numFmtId="164" fontId="13" fillId="0" borderId="10" xfId="1" applyNumberFormat="1" applyFont="1" applyBorder="1" applyAlignment="1">
      <alignment horizontal="center"/>
    </xf>
    <xf numFmtId="164" fontId="13" fillId="0" borderId="7" xfId="1" applyNumberFormat="1" applyFont="1" applyBorder="1" applyAlignment="1">
      <alignment horizontal="center"/>
    </xf>
    <xf numFmtId="164" fontId="16" fillId="0" borderId="11" xfId="1" applyNumberFormat="1" applyFont="1" applyBorder="1" applyAlignment="1">
      <alignment horizontal="center"/>
    </xf>
    <xf numFmtId="164" fontId="19" fillId="0" borderId="12" xfId="1" applyNumberFormat="1" applyFont="1" applyBorder="1" applyAlignment="1">
      <alignment horizontal="center"/>
    </xf>
    <xf numFmtId="164" fontId="17" fillId="0" borderId="1" xfId="0" applyNumberFormat="1" applyFont="1" applyBorder="1"/>
    <xf numFmtId="164" fontId="17" fillId="0" borderId="7" xfId="0" applyNumberFormat="1" applyFont="1" applyBorder="1"/>
    <xf numFmtId="164" fontId="13" fillId="0" borderId="11" xfId="1" applyNumberFormat="1" applyFont="1" applyBorder="1" applyAlignment="1">
      <alignment horizontal="center"/>
    </xf>
    <xf numFmtId="0" fontId="16" fillId="0" borderId="30" xfId="0" applyFont="1" applyBorder="1" applyAlignment="1">
      <alignment horizontal="left" indent="1"/>
    </xf>
    <xf numFmtId="0" fontId="13" fillId="0" borderId="31" xfId="0" applyFont="1" applyBorder="1"/>
    <xf numFmtId="0" fontId="15" fillId="0" borderId="31" xfId="0" applyFont="1" applyBorder="1" applyAlignment="1">
      <alignment horizontal="left" indent="2"/>
    </xf>
    <xf numFmtId="0" fontId="15" fillId="0" borderId="31" xfId="0" applyFont="1" applyBorder="1" applyAlignment="1">
      <alignment horizontal="left" indent="1"/>
    </xf>
    <xf numFmtId="0" fontId="13" fillId="0" borderId="31" xfId="0" applyFont="1" applyBorder="1" applyAlignment="1">
      <alignment horizontal="left" indent="1"/>
    </xf>
    <xf numFmtId="0" fontId="15" fillId="0" borderId="32" xfId="0" applyFont="1" applyBorder="1" applyAlignment="1">
      <alignment horizontal="left" indent="1"/>
    </xf>
    <xf numFmtId="14" fontId="15" fillId="0" borderId="32" xfId="0" quotePrefix="1" applyNumberFormat="1" applyFont="1" applyBorder="1" applyAlignment="1">
      <alignment horizontal="left" indent="2"/>
    </xf>
    <xf numFmtId="0" fontId="16" fillId="0" borderId="30" xfId="0" applyFont="1" applyBorder="1"/>
    <xf numFmtId="0" fontId="15" fillId="0" borderId="33" xfId="0" applyFont="1" applyBorder="1" applyAlignment="1">
      <alignment horizontal="left" indent="1"/>
    </xf>
    <xf numFmtId="0" fontId="16" fillId="0" borderId="34" xfId="0" applyFont="1" applyBorder="1"/>
    <xf numFmtId="0" fontId="13" fillId="0" borderId="33" xfId="0" applyFont="1" applyBorder="1" applyAlignment="1">
      <alignment horizontal="left" indent="1"/>
    </xf>
    <xf numFmtId="0" fontId="13" fillId="0" borderId="32" xfId="0" applyFont="1" applyBorder="1" applyAlignment="1">
      <alignment horizontal="left" indent="1"/>
    </xf>
    <xf numFmtId="0" fontId="19" fillId="0" borderId="29" xfId="0" applyFont="1" applyBorder="1"/>
    <xf numFmtId="0" fontId="17" fillId="0" borderId="30" xfId="0" applyFont="1" applyFill="1" applyBorder="1" applyAlignment="1">
      <alignment horizontal="left" indent="1"/>
    </xf>
    <xf numFmtId="0" fontId="17" fillId="0" borderId="33" xfId="0" applyFont="1" applyFill="1" applyBorder="1" applyAlignment="1">
      <alignment horizontal="left" indent="1"/>
    </xf>
    <xf numFmtId="0" fontId="16" fillId="0" borderId="53" xfId="0" applyFont="1" applyBorder="1" applyAlignment="1">
      <alignment horizontal="left"/>
    </xf>
    <xf numFmtId="0" fontId="13" fillId="0" borderId="54" xfId="0" applyFont="1" applyBorder="1" applyAlignment="1">
      <alignment horizontal="left" indent="2"/>
    </xf>
    <xf numFmtId="0" fontId="13" fillId="0" borderId="55" xfId="0" applyFont="1" applyBorder="1" applyAlignment="1">
      <alignment horizontal="left" indent="2"/>
    </xf>
    <xf numFmtId="0" fontId="13" fillId="0" borderId="54" xfId="0" applyFont="1" applyBorder="1" applyAlignment="1">
      <alignment horizontal="left" indent="1"/>
    </xf>
    <xf numFmtId="0" fontId="13" fillId="0" borderId="56" xfId="0" applyFont="1" applyBorder="1" applyAlignment="1">
      <alignment horizontal="left" indent="1"/>
    </xf>
    <xf numFmtId="0" fontId="16" fillId="0" borderId="57" xfId="0" applyFont="1" applyBorder="1" applyAlignment="1">
      <alignment horizontal="left"/>
    </xf>
    <xf numFmtId="0" fontId="13" fillId="0" borderId="55" xfId="0" applyFont="1" applyBorder="1" applyAlignment="1">
      <alignment horizontal="left" indent="1"/>
    </xf>
    <xf numFmtId="0" fontId="19" fillId="0" borderId="40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0" fontId="17" fillId="0" borderId="56" xfId="0" applyFont="1" applyBorder="1" applyAlignment="1">
      <alignment horizontal="left"/>
    </xf>
    <xf numFmtId="0" fontId="13" fillId="0" borderId="22" xfId="0" applyFont="1" applyBorder="1" applyAlignment="1">
      <alignment horizontal="center"/>
    </xf>
    <xf numFmtId="0" fontId="11" fillId="0" borderId="28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164" fontId="7" fillId="0" borderId="18" xfId="1" applyNumberFormat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horizontal="center" vertical="center"/>
    </xf>
    <xf numFmtId="164" fontId="12" fillId="0" borderId="18" xfId="1" applyNumberFormat="1" applyFont="1" applyBorder="1" applyAlignment="1">
      <alignment horizontal="center" vertical="center"/>
    </xf>
    <xf numFmtId="164" fontId="7" fillId="0" borderId="49" xfId="1" applyNumberFormat="1" applyFont="1" applyBorder="1" applyAlignment="1">
      <alignment horizontal="center" vertical="center"/>
    </xf>
    <xf numFmtId="164" fontId="20" fillId="0" borderId="19" xfId="1" applyNumberFormat="1" applyFont="1" applyBorder="1" applyAlignment="1">
      <alignment horizontal="center" vertical="center"/>
    </xf>
    <xf numFmtId="164" fontId="21" fillId="0" borderId="48" xfId="0" applyNumberFormat="1" applyFont="1" applyBorder="1"/>
    <xf numFmtId="164" fontId="11" fillId="0" borderId="11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NumberFormat="1" applyFont="1" applyBorder="1" applyAlignment="1">
      <alignment horizontal="left" vertical="center"/>
    </xf>
    <xf numFmtId="16" fontId="8" fillId="0" borderId="16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21" fillId="0" borderId="47" xfId="0" applyFont="1" applyFill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11" fillId="0" borderId="57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1" fillId="0" borderId="42" xfId="0" applyFont="1" applyBorder="1"/>
    <xf numFmtId="0" fontId="5" fillId="0" borderId="36" xfId="0" applyFont="1" applyBorder="1"/>
    <xf numFmtId="0" fontId="5" fillId="0" borderId="6" xfId="0" applyFont="1" applyBorder="1"/>
    <xf numFmtId="0" fontId="7" fillId="0" borderId="4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4" fontId="11" fillId="0" borderId="57" xfId="1" applyNumberFormat="1" applyFont="1" applyBorder="1" applyAlignment="1">
      <alignment horizontal="center" vertical="center"/>
    </xf>
    <xf numFmtId="164" fontId="7" fillId="0" borderId="54" xfId="1" applyNumberFormat="1" applyFont="1" applyBorder="1" applyAlignment="1">
      <alignment horizontal="center" vertical="center"/>
    </xf>
    <xf numFmtId="164" fontId="11" fillId="0" borderId="54" xfId="1" applyNumberFormat="1" applyFont="1" applyBorder="1" applyAlignment="1">
      <alignment horizontal="center" vertical="center"/>
    </xf>
    <xf numFmtId="164" fontId="12" fillId="0" borderId="54" xfId="1" applyNumberFormat="1" applyFont="1" applyBorder="1" applyAlignment="1">
      <alignment horizontal="center" vertical="center"/>
    </xf>
    <xf numFmtId="164" fontId="7" fillId="0" borderId="55" xfId="1" applyNumberFormat="1" applyFont="1" applyBorder="1" applyAlignment="1">
      <alignment horizontal="center" vertical="center"/>
    </xf>
    <xf numFmtId="164" fontId="20" fillId="0" borderId="46" xfId="1" applyNumberFormat="1" applyFont="1" applyBorder="1" applyAlignment="1">
      <alignment horizontal="center" vertical="center"/>
    </xf>
    <xf numFmtId="164" fontId="21" fillId="0" borderId="42" xfId="0" applyNumberFormat="1" applyFont="1" applyBorder="1"/>
    <xf numFmtId="164" fontId="1" fillId="0" borderId="3" xfId="1" applyNumberFormat="1" applyFont="1" applyBorder="1"/>
    <xf numFmtId="0" fontId="13" fillId="0" borderId="31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164" fontId="13" fillId="0" borderId="18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60" xfId="0" applyFont="1" applyBorder="1"/>
    <xf numFmtId="0" fontId="13" fillId="0" borderId="46" xfId="0" applyFont="1" applyBorder="1" applyAlignment="1">
      <alignment horizontal="center"/>
    </xf>
    <xf numFmtId="164" fontId="16" fillId="0" borderId="53" xfId="1" applyNumberFormat="1" applyFont="1" applyBorder="1" applyAlignment="1">
      <alignment horizontal="center"/>
    </xf>
    <xf numFmtId="164" fontId="13" fillId="0" borderId="54" xfId="1" applyNumberFormat="1" applyFont="1" applyBorder="1" applyAlignment="1">
      <alignment horizontal="center"/>
    </xf>
    <xf numFmtId="164" fontId="13" fillId="0" borderId="55" xfId="1" applyNumberFormat="1" applyFont="1" applyBorder="1" applyAlignment="1">
      <alignment horizontal="center"/>
    </xf>
    <xf numFmtId="164" fontId="13" fillId="0" borderId="57" xfId="1" applyNumberFormat="1" applyFont="1" applyBorder="1" applyAlignment="1">
      <alignment horizontal="center"/>
    </xf>
    <xf numFmtId="164" fontId="13" fillId="0" borderId="56" xfId="1" applyNumberFormat="1" applyFont="1" applyBorder="1" applyAlignment="1">
      <alignment horizontal="center"/>
    </xf>
    <xf numFmtId="164" fontId="16" fillId="0" borderId="57" xfId="1" applyNumberFormat="1" applyFont="1" applyBorder="1" applyAlignment="1">
      <alignment horizontal="center"/>
    </xf>
    <xf numFmtId="164" fontId="19" fillId="0" borderId="40" xfId="1" applyNumberFormat="1" applyFont="1" applyBorder="1" applyAlignment="1">
      <alignment horizontal="center"/>
    </xf>
    <xf numFmtId="164" fontId="17" fillId="0" borderId="53" xfId="0" applyNumberFormat="1" applyFont="1" applyBorder="1"/>
    <xf numFmtId="164" fontId="17" fillId="0" borderId="56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164" fontId="11" fillId="0" borderId="57" xfId="1" applyNumberFormat="1" applyFont="1" applyBorder="1" applyAlignment="1">
      <alignment horizontal="left" vertical="center"/>
    </xf>
    <xf numFmtId="164" fontId="7" fillId="0" borderId="54" xfId="1" applyNumberFormat="1" applyFont="1" applyBorder="1" applyAlignment="1">
      <alignment horizontal="left" vertical="center"/>
    </xf>
    <xf numFmtId="164" fontId="11" fillId="0" borderId="54" xfId="1" applyNumberFormat="1" applyFont="1" applyBorder="1" applyAlignment="1">
      <alignment horizontal="left" vertical="center"/>
    </xf>
    <xf numFmtId="164" fontId="13" fillId="0" borderId="0" xfId="1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left"/>
    </xf>
    <xf numFmtId="164" fontId="16" fillId="0" borderId="53" xfId="1" applyNumberFormat="1" applyFont="1" applyBorder="1" applyAlignment="1">
      <alignment horizontal="left"/>
    </xf>
    <xf numFmtId="164" fontId="13" fillId="0" borderId="54" xfId="1" applyNumberFormat="1" applyFont="1" applyBorder="1" applyAlignment="1">
      <alignment horizontal="left"/>
    </xf>
    <xf numFmtId="164" fontId="13" fillId="0" borderId="54" xfId="1" applyNumberFormat="1" applyFont="1" applyBorder="1" applyAlignment="1">
      <alignment horizontal="left" indent="2"/>
    </xf>
    <xf numFmtId="164" fontId="13" fillId="0" borderId="55" xfId="1" applyNumberFormat="1" applyFont="1" applyBorder="1" applyAlignment="1">
      <alignment horizontal="left" indent="2"/>
    </xf>
    <xf numFmtId="164" fontId="13" fillId="0" borderId="54" xfId="1" applyNumberFormat="1" applyFont="1" applyBorder="1" applyAlignment="1">
      <alignment horizontal="left" indent="1"/>
    </xf>
    <xf numFmtId="164" fontId="13" fillId="0" borderId="56" xfId="1" applyNumberFormat="1" applyFont="1" applyBorder="1" applyAlignment="1">
      <alignment horizontal="left" indent="1"/>
    </xf>
    <xf numFmtId="164" fontId="16" fillId="0" borderId="57" xfId="1" applyNumberFormat="1" applyFont="1" applyBorder="1" applyAlignment="1">
      <alignment horizontal="left"/>
    </xf>
    <xf numFmtId="164" fontId="13" fillId="0" borderId="55" xfId="1" applyNumberFormat="1" applyFont="1" applyBorder="1" applyAlignment="1">
      <alignment horizontal="left" indent="1"/>
    </xf>
    <xf numFmtId="164" fontId="19" fillId="0" borderId="40" xfId="1" applyNumberFormat="1" applyFont="1" applyBorder="1" applyAlignment="1">
      <alignment horizontal="left"/>
    </xf>
    <xf numFmtId="164" fontId="17" fillId="0" borderId="53" xfId="1" applyNumberFormat="1" applyFont="1" applyBorder="1" applyAlignment="1">
      <alignment horizontal="left"/>
    </xf>
    <xf numFmtId="164" fontId="17" fillId="0" borderId="56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12" fillId="0" borderId="54" xfId="1" applyNumberFormat="1" applyFont="1" applyBorder="1" applyAlignment="1">
      <alignment horizontal="left" vertical="center"/>
    </xf>
    <xf numFmtId="164" fontId="7" fillId="0" borderId="55" xfId="1" applyNumberFormat="1" applyFont="1" applyBorder="1" applyAlignment="1">
      <alignment horizontal="left" vertical="center"/>
    </xf>
    <xf numFmtId="164" fontId="20" fillId="0" borderId="46" xfId="1" applyNumberFormat="1" applyFont="1" applyBorder="1" applyAlignment="1">
      <alignment horizontal="left" vertical="center"/>
    </xf>
    <xf numFmtId="164" fontId="21" fillId="0" borderId="42" xfId="1" applyNumberFormat="1" applyFont="1" applyBorder="1"/>
    <xf numFmtId="164" fontId="11" fillId="0" borderId="27" xfId="1" applyNumberFormat="1" applyFont="1" applyBorder="1" applyAlignment="1">
      <alignment horizontal="center" vertical="center"/>
    </xf>
    <xf numFmtId="164" fontId="21" fillId="0" borderId="62" xfId="0" applyNumberFormat="1" applyFont="1" applyBorder="1"/>
    <xf numFmtId="164" fontId="11" fillId="0" borderId="53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5" fillId="0" borderId="0" xfId="0" applyFont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2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164" fontId="14" fillId="0" borderId="40" xfId="1" applyNumberFormat="1" applyFont="1" applyBorder="1" applyAlignment="1">
      <alignment horizontal="center" vertical="center"/>
    </xf>
    <xf numFmtId="164" fontId="14" fillId="0" borderId="42" xfId="1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5" fillId="0" borderId="31" xfId="0" applyFont="1" applyBorder="1" applyAlignment="1">
      <alignment horizontal="left" wrapText="1"/>
    </xf>
    <xf numFmtId="0" fontId="13" fillId="0" borderId="54" xfId="0" applyFont="1" applyBorder="1" applyAlignment="1">
      <alignment horizontal="left"/>
    </xf>
    <xf numFmtId="164" fontId="13" fillId="0" borderId="18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0" fontId="9" fillId="0" borderId="52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7" fillId="0" borderId="0" xfId="0" applyFont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topLeftCell="A22" zoomScale="60" zoomScaleNormal="100" workbookViewId="0">
      <selection activeCell="G45" sqref="G45:H46"/>
    </sheetView>
  </sheetViews>
  <sheetFormatPr defaultRowHeight="36" customHeight="1" x14ac:dyDescent="0.25"/>
  <cols>
    <col min="1" max="1" width="5.85546875" style="1" bestFit="1" customWidth="1"/>
    <col min="2" max="2" width="144" bestFit="1" customWidth="1"/>
    <col min="3" max="3" width="9.42578125" style="48" customWidth="1"/>
    <col min="4" max="4" width="35" style="226" bestFit="1" customWidth="1"/>
    <col min="5" max="5" width="33.140625" customWidth="1"/>
    <col min="6" max="6" width="39.5703125" customWidth="1"/>
    <col min="7" max="7" width="41.85546875" bestFit="1" customWidth="1"/>
    <col min="8" max="8" width="43" bestFit="1" customWidth="1"/>
    <col min="9" max="9" width="43.140625" bestFit="1" customWidth="1"/>
  </cols>
  <sheetData>
    <row r="1" spans="1:13" ht="36" customHeight="1" x14ac:dyDescent="0.4">
      <c r="A1" s="234" t="s">
        <v>197</v>
      </c>
      <c r="B1" s="235"/>
      <c r="C1" s="235"/>
      <c r="D1" s="235"/>
      <c r="E1" s="235"/>
      <c r="F1" s="235"/>
      <c r="G1" s="235"/>
      <c r="H1" s="235"/>
      <c r="I1" s="235"/>
    </row>
    <row r="2" spans="1:13" ht="36" customHeight="1" x14ac:dyDescent="0.4">
      <c r="A2" s="236" t="s">
        <v>199</v>
      </c>
      <c r="B2" s="236"/>
      <c r="C2" s="236"/>
      <c r="D2" s="236"/>
      <c r="E2" s="236"/>
      <c r="F2" s="236"/>
      <c r="G2" s="236"/>
      <c r="H2" s="236"/>
      <c r="I2" s="236"/>
    </row>
    <row r="3" spans="1:13" ht="36" customHeight="1" x14ac:dyDescent="0.4">
      <c r="A3" s="204"/>
      <c r="B3" s="205"/>
      <c r="C3" s="206"/>
      <c r="D3" s="213"/>
      <c r="E3" s="205"/>
      <c r="F3" s="205"/>
      <c r="G3" s="205"/>
      <c r="H3" s="205"/>
      <c r="I3" s="205"/>
    </row>
    <row r="4" spans="1:13" ht="36" customHeight="1" x14ac:dyDescent="0.4">
      <c r="A4" s="237" t="s">
        <v>190</v>
      </c>
      <c r="B4" s="238"/>
      <c r="C4" s="238"/>
      <c r="D4" s="238"/>
      <c r="E4" s="238"/>
      <c r="F4" s="238"/>
      <c r="G4" s="238"/>
      <c r="H4" s="238"/>
      <c r="I4" s="239"/>
    </row>
    <row r="5" spans="1:13" ht="36" customHeight="1" thickBot="1" x14ac:dyDescent="0.35">
      <c r="A5" s="190"/>
      <c r="B5" s="191"/>
      <c r="C5" s="192"/>
      <c r="D5" s="214"/>
      <c r="E5" s="191"/>
      <c r="F5" s="191"/>
      <c r="G5" s="191"/>
      <c r="H5" s="191"/>
      <c r="I5" s="193"/>
    </row>
    <row r="6" spans="1:13" ht="36" customHeight="1" thickBot="1" x14ac:dyDescent="0.45">
      <c r="A6" s="245" t="s">
        <v>38</v>
      </c>
      <c r="B6" s="243" t="s">
        <v>1</v>
      </c>
      <c r="C6" s="247"/>
      <c r="D6" s="249" t="s">
        <v>194</v>
      </c>
      <c r="E6" s="240" t="s">
        <v>193</v>
      </c>
      <c r="F6" s="241"/>
      <c r="G6" s="241"/>
      <c r="H6" s="241"/>
      <c r="I6" s="242"/>
    </row>
    <row r="7" spans="1:13" ht="36" customHeight="1" thickBot="1" x14ac:dyDescent="0.45">
      <c r="A7" s="246"/>
      <c r="B7" s="244"/>
      <c r="C7" s="248"/>
      <c r="D7" s="250"/>
      <c r="E7" s="207" t="s">
        <v>0</v>
      </c>
      <c r="F7" s="142" t="s">
        <v>154</v>
      </c>
      <c r="G7" s="142" t="s">
        <v>155</v>
      </c>
      <c r="H7" s="142" t="s">
        <v>156</v>
      </c>
      <c r="I7" s="194" t="s">
        <v>203</v>
      </c>
    </row>
    <row r="8" spans="1:13" ht="36" customHeight="1" x14ac:dyDescent="0.4">
      <c r="A8" s="55" t="s">
        <v>2</v>
      </c>
      <c r="B8" s="117" t="s">
        <v>80</v>
      </c>
      <c r="C8" s="132" t="s">
        <v>75</v>
      </c>
      <c r="D8" s="215">
        <v>4217742</v>
      </c>
      <c r="E8" s="102">
        <f>E9+E17</f>
        <v>0</v>
      </c>
      <c r="F8" s="109">
        <f t="shared" ref="F8:I8" si="0">F9+F17</f>
        <v>0</v>
      </c>
      <c r="G8" s="109">
        <f t="shared" si="0"/>
        <v>0</v>
      </c>
      <c r="H8" s="109">
        <f t="shared" si="0"/>
        <v>0</v>
      </c>
      <c r="I8" s="195">
        <f t="shared" si="0"/>
        <v>0</v>
      </c>
    </row>
    <row r="9" spans="1:13" ht="36" customHeight="1" x14ac:dyDescent="0.4">
      <c r="A9" s="186" t="s">
        <v>3</v>
      </c>
      <c r="B9" s="118" t="s">
        <v>128</v>
      </c>
      <c r="C9" s="187"/>
      <c r="D9" s="216"/>
      <c r="E9" s="188">
        <f>E10+E11+E12+E13+E14+E15+E16</f>
        <v>0</v>
      </c>
      <c r="F9" s="189">
        <f t="shared" ref="F9:I9" si="1">F10+F11+F12+F13+F14+F15+F16</f>
        <v>0</v>
      </c>
      <c r="G9" s="189">
        <f t="shared" si="1"/>
        <v>0</v>
      </c>
      <c r="H9" s="189">
        <f t="shared" si="1"/>
        <v>0</v>
      </c>
      <c r="I9" s="196">
        <f t="shared" si="1"/>
        <v>0</v>
      </c>
    </row>
    <row r="10" spans="1:13" ht="36" customHeight="1" x14ac:dyDescent="0.4">
      <c r="A10" s="186" t="s">
        <v>4</v>
      </c>
      <c r="B10" s="119" t="s">
        <v>147</v>
      </c>
      <c r="C10" s="187"/>
      <c r="D10" s="216"/>
      <c r="E10" s="188"/>
      <c r="F10" s="189"/>
      <c r="G10" s="189"/>
      <c r="H10" s="189"/>
      <c r="I10" s="196"/>
      <c r="L10" s="3"/>
    </row>
    <row r="11" spans="1:13" ht="36" customHeight="1" x14ac:dyDescent="0.4">
      <c r="A11" s="186" t="s">
        <v>5</v>
      </c>
      <c r="B11" s="119" t="s">
        <v>148</v>
      </c>
      <c r="C11" s="133"/>
      <c r="D11" s="217"/>
      <c r="E11" s="188"/>
      <c r="F11" s="189"/>
      <c r="G11" s="189"/>
      <c r="H11" s="189"/>
      <c r="I11" s="196"/>
      <c r="M11" s="15"/>
    </row>
    <row r="12" spans="1:13" ht="36" customHeight="1" x14ac:dyDescent="0.4">
      <c r="A12" s="186" t="s">
        <v>6</v>
      </c>
      <c r="B12" s="119" t="s">
        <v>171</v>
      </c>
      <c r="C12" s="133"/>
      <c r="D12" s="217"/>
      <c r="E12" s="188"/>
      <c r="F12" s="189"/>
      <c r="G12" s="189"/>
      <c r="H12" s="189"/>
      <c r="I12" s="196"/>
    </row>
    <row r="13" spans="1:13" ht="36" customHeight="1" x14ac:dyDescent="0.4">
      <c r="A13" s="186" t="s">
        <v>7</v>
      </c>
      <c r="B13" s="119" t="s">
        <v>149</v>
      </c>
      <c r="C13" s="133"/>
      <c r="D13" s="217"/>
      <c r="E13" s="188"/>
      <c r="F13" s="189"/>
      <c r="G13" s="189"/>
      <c r="H13" s="189"/>
      <c r="I13" s="196"/>
    </row>
    <row r="14" spans="1:13" ht="36" customHeight="1" x14ac:dyDescent="0.4">
      <c r="A14" s="186" t="s">
        <v>8</v>
      </c>
      <c r="B14" s="119" t="s">
        <v>150</v>
      </c>
      <c r="C14" s="133"/>
      <c r="D14" s="217"/>
      <c r="E14" s="188"/>
      <c r="F14" s="189"/>
      <c r="G14" s="189"/>
      <c r="H14" s="189"/>
      <c r="I14" s="196"/>
    </row>
    <row r="15" spans="1:13" ht="36" customHeight="1" x14ac:dyDescent="0.4">
      <c r="A15" s="186" t="s">
        <v>9</v>
      </c>
      <c r="B15" s="119" t="s">
        <v>151</v>
      </c>
      <c r="C15" s="133"/>
      <c r="D15" s="217"/>
      <c r="E15" s="188"/>
      <c r="F15" s="189"/>
      <c r="G15" s="189"/>
      <c r="H15" s="189"/>
      <c r="I15" s="196"/>
    </row>
    <row r="16" spans="1:13" ht="36" customHeight="1" x14ac:dyDescent="0.4">
      <c r="A16" s="186" t="s">
        <v>10</v>
      </c>
      <c r="B16" s="120" t="s">
        <v>170</v>
      </c>
      <c r="C16" s="133"/>
      <c r="D16" s="217"/>
      <c r="E16" s="188"/>
      <c r="F16" s="189"/>
      <c r="G16" s="189"/>
      <c r="H16" s="189"/>
      <c r="I16" s="196"/>
    </row>
    <row r="17" spans="1:9" ht="36" customHeight="1" x14ac:dyDescent="0.4">
      <c r="A17" s="186" t="s">
        <v>11</v>
      </c>
      <c r="B17" s="121" t="s">
        <v>172</v>
      </c>
      <c r="C17" s="133"/>
      <c r="D17" s="217">
        <v>4217742</v>
      </c>
      <c r="E17" s="188">
        <f>E18+E19+E20</f>
        <v>0</v>
      </c>
      <c r="F17" s="189">
        <f t="shared" ref="F17:H17" si="2">F18+F19+F20</f>
        <v>0</v>
      </c>
      <c r="G17" s="189">
        <f t="shared" si="2"/>
        <v>0</v>
      </c>
      <c r="H17" s="189">
        <f t="shared" si="2"/>
        <v>0</v>
      </c>
      <c r="I17" s="196"/>
    </row>
    <row r="18" spans="1:9" ht="36" customHeight="1" x14ac:dyDescent="0.4">
      <c r="A18" s="186" t="s">
        <v>12</v>
      </c>
      <c r="B18" s="120" t="s">
        <v>173</v>
      </c>
      <c r="C18" s="133"/>
      <c r="D18" s="217"/>
      <c r="E18" s="188"/>
      <c r="F18" s="189"/>
      <c r="G18" s="189"/>
      <c r="H18" s="189"/>
      <c r="I18" s="196"/>
    </row>
    <row r="19" spans="1:9" ht="36" customHeight="1" x14ac:dyDescent="0.4">
      <c r="A19" s="186" t="s">
        <v>13</v>
      </c>
      <c r="B19" s="120" t="s">
        <v>174</v>
      </c>
      <c r="C19" s="133"/>
      <c r="D19" s="217"/>
      <c r="E19" s="188"/>
      <c r="F19" s="189"/>
      <c r="G19" s="189"/>
      <c r="H19" s="189"/>
      <c r="I19" s="196"/>
    </row>
    <row r="20" spans="1:9" ht="36" customHeight="1" thickBot="1" x14ac:dyDescent="0.45">
      <c r="A20" s="186" t="s">
        <v>14</v>
      </c>
      <c r="B20" s="122" t="s">
        <v>175</v>
      </c>
      <c r="C20" s="134"/>
      <c r="D20" s="218"/>
      <c r="E20" s="103"/>
      <c r="F20" s="110"/>
      <c r="G20" s="110"/>
      <c r="H20" s="110"/>
      <c r="I20" s="197"/>
    </row>
    <row r="21" spans="1:9" ht="36" customHeight="1" x14ac:dyDescent="0.4">
      <c r="A21" s="55" t="s">
        <v>15</v>
      </c>
      <c r="B21" s="117" t="s">
        <v>79</v>
      </c>
      <c r="C21" s="132" t="s">
        <v>76</v>
      </c>
      <c r="D21" s="215"/>
      <c r="E21" s="102">
        <f>E22</f>
        <v>0</v>
      </c>
      <c r="F21" s="109">
        <f t="shared" ref="F21:G21" si="3">F22</f>
        <v>0</v>
      </c>
      <c r="G21" s="109">
        <f t="shared" si="3"/>
        <v>0</v>
      </c>
      <c r="H21" s="109"/>
      <c r="I21" s="195"/>
    </row>
    <row r="22" spans="1:9" ht="36" customHeight="1" x14ac:dyDescent="0.4">
      <c r="A22" s="44" t="s">
        <v>16</v>
      </c>
      <c r="B22" s="121" t="s">
        <v>81</v>
      </c>
      <c r="C22" s="187"/>
      <c r="D22" s="216"/>
      <c r="E22" s="188"/>
      <c r="F22" s="189"/>
      <c r="G22" s="189">
        <f t="shared" ref="G22" si="4">G23</f>
        <v>0</v>
      </c>
      <c r="H22" s="189"/>
      <c r="I22" s="196"/>
    </row>
    <row r="23" spans="1:9" ht="36" customHeight="1" thickBot="1" x14ac:dyDescent="0.45">
      <c r="A23" s="45" t="s">
        <v>17</v>
      </c>
      <c r="B23" s="123" t="s">
        <v>176</v>
      </c>
      <c r="C23" s="134"/>
      <c r="D23" s="218"/>
      <c r="E23" s="103"/>
      <c r="F23" s="110"/>
      <c r="G23" s="110"/>
      <c r="H23" s="110"/>
      <c r="I23" s="197"/>
    </row>
    <row r="24" spans="1:9" ht="36" customHeight="1" x14ac:dyDescent="0.4">
      <c r="A24" s="43" t="s">
        <v>18</v>
      </c>
      <c r="B24" s="124" t="s">
        <v>23</v>
      </c>
      <c r="C24" s="132" t="s">
        <v>77</v>
      </c>
      <c r="D24" s="215">
        <v>500000</v>
      </c>
      <c r="E24" s="102">
        <f>E25+E28</f>
        <v>0</v>
      </c>
      <c r="F24" s="109">
        <f t="shared" ref="F24:H24" si="5">F25+F28</f>
        <v>500000</v>
      </c>
      <c r="G24" s="109">
        <f t="shared" si="5"/>
        <v>500000</v>
      </c>
      <c r="H24" s="109">
        <f t="shared" si="5"/>
        <v>500000</v>
      </c>
      <c r="I24" s="195"/>
    </row>
    <row r="25" spans="1:9" ht="36" customHeight="1" x14ac:dyDescent="0.4">
      <c r="A25" s="186" t="s">
        <v>19</v>
      </c>
      <c r="B25" s="121" t="s">
        <v>82</v>
      </c>
      <c r="C25" s="187"/>
      <c r="D25" s="216"/>
      <c r="E25" s="188">
        <f>E26</f>
        <v>0</v>
      </c>
      <c r="F25" s="189">
        <f>F26</f>
        <v>0</v>
      </c>
      <c r="G25" s="189"/>
      <c r="H25" s="189"/>
      <c r="I25" s="196"/>
    </row>
    <row r="26" spans="1:9" ht="30.75" customHeight="1" x14ac:dyDescent="0.4">
      <c r="A26" s="251" t="s">
        <v>20</v>
      </c>
      <c r="B26" s="252" t="s">
        <v>177</v>
      </c>
      <c r="C26" s="253"/>
      <c r="D26" s="216"/>
      <c r="E26" s="254"/>
      <c r="F26" s="255"/>
      <c r="G26" s="110"/>
      <c r="H26" s="110"/>
      <c r="I26" s="197"/>
    </row>
    <row r="27" spans="1:9" ht="15" hidden="1" customHeight="1" x14ac:dyDescent="0.4">
      <c r="A27" s="251"/>
      <c r="B27" s="252"/>
      <c r="C27" s="253"/>
      <c r="D27" s="216"/>
      <c r="E27" s="254"/>
      <c r="F27" s="255"/>
      <c r="G27" s="116"/>
      <c r="H27" s="116"/>
      <c r="I27" s="198"/>
    </row>
    <row r="28" spans="1:9" ht="36" customHeight="1" x14ac:dyDescent="0.4">
      <c r="A28" s="186" t="s">
        <v>21</v>
      </c>
      <c r="B28" s="121" t="s">
        <v>78</v>
      </c>
      <c r="C28" s="135"/>
      <c r="D28" s="219">
        <v>500000</v>
      </c>
      <c r="E28" s="188">
        <f>E29+E30</f>
        <v>0</v>
      </c>
      <c r="F28" s="189">
        <v>500000</v>
      </c>
      <c r="G28" s="189">
        <v>500000</v>
      </c>
      <c r="H28" s="189">
        <v>500000</v>
      </c>
      <c r="I28" s="196"/>
    </row>
    <row r="29" spans="1:9" ht="36" customHeight="1" x14ac:dyDescent="0.4">
      <c r="A29" s="186" t="s">
        <v>22</v>
      </c>
      <c r="B29" s="119" t="s">
        <v>178</v>
      </c>
      <c r="C29" s="133"/>
      <c r="D29" s="217"/>
      <c r="E29" s="188"/>
      <c r="F29" s="189"/>
      <c r="G29" s="189"/>
      <c r="H29" s="189"/>
      <c r="I29" s="196"/>
    </row>
    <row r="30" spans="1:9" ht="36" customHeight="1" thickBot="1" x14ac:dyDescent="0.45">
      <c r="A30" s="46" t="s">
        <v>25</v>
      </c>
      <c r="B30" s="125" t="s">
        <v>179</v>
      </c>
      <c r="C30" s="136"/>
      <c r="D30" s="220">
        <v>500000</v>
      </c>
      <c r="E30" s="104"/>
      <c r="F30" s="111">
        <v>500000</v>
      </c>
      <c r="G30" s="111">
        <v>500000</v>
      </c>
      <c r="H30" s="111">
        <v>500000</v>
      </c>
      <c r="I30" s="199"/>
    </row>
    <row r="31" spans="1:9" ht="36" customHeight="1" x14ac:dyDescent="0.4">
      <c r="A31" s="47" t="s">
        <v>26</v>
      </c>
      <c r="B31" s="126" t="s">
        <v>126</v>
      </c>
      <c r="C31" s="137" t="s">
        <v>83</v>
      </c>
      <c r="D31" s="221"/>
      <c r="E31" s="105">
        <f>E32+E34+E35+E36</f>
        <v>500000</v>
      </c>
      <c r="F31" s="112">
        <f>F32+F34+F35+F36</f>
        <v>3029960</v>
      </c>
      <c r="G31" s="112">
        <f t="shared" ref="G31:H31" si="6">G32+G34+G35+G36</f>
        <v>3044960</v>
      </c>
      <c r="H31" s="112">
        <f t="shared" si="6"/>
        <v>3044960</v>
      </c>
      <c r="I31" s="200"/>
    </row>
    <row r="32" spans="1:9" ht="36" customHeight="1" x14ac:dyDescent="0.4">
      <c r="A32" s="186" t="s">
        <v>27</v>
      </c>
      <c r="B32" s="121" t="s">
        <v>94</v>
      </c>
      <c r="C32" s="135"/>
      <c r="D32" s="219"/>
      <c r="E32" s="188">
        <v>500000</v>
      </c>
      <c r="F32" s="189">
        <f t="shared" ref="F32:G32" si="7">F33</f>
        <v>0</v>
      </c>
      <c r="G32" s="189">
        <f t="shared" si="7"/>
        <v>0</v>
      </c>
      <c r="H32" s="189"/>
      <c r="I32" s="196"/>
    </row>
    <row r="33" spans="1:9" ht="36" customHeight="1" x14ac:dyDescent="0.4">
      <c r="A33" s="186" t="s">
        <v>28</v>
      </c>
      <c r="B33" s="120" t="s">
        <v>180</v>
      </c>
      <c r="C33" s="135"/>
      <c r="D33" s="219"/>
      <c r="E33" s="188"/>
      <c r="F33" s="189"/>
      <c r="G33" s="189"/>
      <c r="H33" s="189"/>
      <c r="I33" s="196"/>
    </row>
    <row r="34" spans="1:9" ht="36" customHeight="1" x14ac:dyDescent="0.4">
      <c r="A34" s="186" t="s">
        <v>29</v>
      </c>
      <c r="B34" s="121" t="s">
        <v>95</v>
      </c>
      <c r="C34" s="135"/>
      <c r="D34" s="219"/>
      <c r="E34" s="188"/>
      <c r="F34" s="189"/>
      <c r="G34" s="189"/>
      <c r="H34" s="189"/>
      <c r="I34" s="196"/>
    </row>
    <row r="35" spans="1:9" ht="36" customHeight="1" x14ac:dyDescent="0.4">
      <c r="A35" s="186" t="s">
        <v>30</v>
      </c>
      <c r="B35" s="121" t="s">
        <v>96</v>
      </c>
      <c r="C35" s="135"/>
      <c r="D35" s="219"/>
      <c r="E35" s="188"/>
      <c r="F35" s="189">
        <v>0</v>
      </c>
      <c r="G35" s="189"/>
      <c r="H35" s="189"/>
      <c r="I35" s="196"/>
    </row>
    <row r="36" spans="1:9" ht="36" customHeight="1" thickBot="1" x14ac:dyDescent="0.45">
      <c r="A36" s="186" t="s">
        <v>31</v>
      </c>
      <c r="B36" s="127" t="s">
        <v>97</v>
      </c>
      <c r="C36" s="136"/>
      <c r="D36" s="220"/>
      <c r="E36" s="104">
        <v>0</v>
      </c>
      <c r="F36" s="111">
        <v>3029960</v>
      </c>
      <c r="G36" s="111">
        <v>3044960</v>
      </c>
      <c r="H36" s="111">
        <v>3044960</v>
      </c>
      <c r="I36" s="199"/>
    </row>
    <row r="37" spans="1:9" ht="36" customHeight="1" x14ac:dyDescent="0.4">
      <c r="A37" s="47" t="s">
        <v>32</v>
      </c>
      <c r="B37" s="126" t="s">
        <v>84</v>
      </c>
      <c r="C37" s="137" t="s">
        <v>85</v>
      </c>
      <c r="D37" s="221"/>
      <c r="E37" s="105">
        <f>E38</f>
        <v>0</v>
      </c>
      <c r="F37" s="112">
        <f t="shared" ref="F37" si="8">F38</f>
        <v>0</v>
      </c>
      <c r="G37" s="112"/>
      <c r="H37" s="112"/>
      <c r="I37" s="200"/>
    </row>
    <row r="38" spans="1:9" ht="36" customHeight="1" thickBot="1" x14ac:dyDescent="0.45">
      <c r="A38" s="186" t="s">
        <v>33</v>
      </c>
      <c r="B38" s="121" t="s">
        <v>181</v>
      </c>
      <c r="C38" s="135"/>
      <c r="D38" s="219"/>
      <c r="E38" s="188"/>
      <c r="F38" s="189"/>
      <c r="G38" s="189"/>
      <c r="H38" s="189"/>
      <c r="I38" s="196"/>
    </row>
    <row r="39" spans="1:9" ht="36" customHeight="1" x14ac:dyDescent="0.4">
      <c r="A39" s="43" t="s">
        <v>34</v>
      </c>
      <c r="B39" s="124" t="s">
        <v>87</v>
      </c>
      <c r="C39" s="132" t="s">
        <v>86</v>
      </c>
      <c r="D39" s="215"/>
      <c r="E39" s="102">
        <f>E40+E41</f>
        <v>0</v>
      </c>
      <c r="F39" s="109"/>
      <c r="G39" s="109"/>
      <c r="H39" s="109"/>
      <c r="I39" s="195"/>
    </row>
    <row r="40" spans="1:9" ht="36" customHeight="1" x14ac:dyDescent="0.4">
      <c r="A40" s="186" t="s">
        <v>35</v>
      </c>
      <c r="B40" s="121" t="s">
        <v>90</v>
      </c>
      <c r="C40" s="135"/>
      <c r="D40" s="219"/>
      <c r="E40" s="188"/>
      <c r="F40" s="189"/>
      <c r="G40" s="189"/>
      <c r="H40" s="189"/>
      <c r="I40" s="196"/>
    </row>
    <row r="41" spans="1:9" ht="36" customHeight="1" thickBot="1" x14ac:dyDescent="0.45">
      <c r="A41" s="45" t="s">
        <v>36</v>
      </c>
      <c r="B41" s="128" t="s">
        <v>91</v>
      </c>
      <c r="C41" s="138"/>
      <c r="D41" s="222"/>
      <c r="E41" s="103"/>
      <c r="F41" s="110"/>
      <c r="G41" s="110"/>
      <c r="H41" s="110"/>
      <c r="I41" s="197"/>
    </row>
    <row r="42" spans="1:9" ht="36" customHeight="1" x14ac:dyDescent="0.4">
      <c r="A42" s="43" t="s">
        <v>37</v>
      </c>
      <c r="B42" s="124" t="s">
        <v>88</v>
      </c>
      <c r="C42" s="132" t="s">
        <v>89</v>
      </c>
      <c r="D42" s="215"/>
      <c r="E42" s="102">
        <f>E43+E44</f>
        <v>0</v>
      </c>
      <c r="F42" s="109"/>
      <c r="G42" s="109"/>
      <c r="H42" s="109"/>
      <c r="I42" s="195"/>
    </row>
    <row r="43" spans="1:9" ht="36" customHeight="1" x14ac:dyDescent="0.4">
      <c r="A43" s="186" t="s">
        <v>98</v>
      </c>
      <c r="B43" s="121" t="s">
        <v>92</v>
      </c>
      <c r="C43" s="135"/>
      <c r="D43" s="219"/>
      <c r="E43" s="188"/>
      <c r="F43" s="189"/>
      <c r="G43" s="189"/>
      <c r="H43" s="189"/>
      <c r="I43" s="196"/>
    </row>
    <row r="44" spans="1:9" ht="36" customHeight="1" thickBot="1" x14ac:dyDescent="0.45">
      <c r="A44" s="45" t="s">
        <v>99</v>
      </c>
      <c r="B44" s="128" t="s">
        <v>93</v>
      </c>
      <c r="C44" s="138"/>
      <c r="D44" s="222"/>
      <c r="E44" s="103"/>
      <c r="F44" s="110"/>
      <c r="G44" s="110"/>
      <c r="H44" s="110"/>
      <c r="I44" s="197"/>
    </row>
    <row r="45" spans="1:9" s="58" customFormat="1" ht="36" customHeight="1" thickBot="1" x14ac:dyDescent="0.45">
      <c r="A45" s="57" t="s">
        <v>100</v>
      </c>
      <c r="B45" s="129" t="s">
        <v>24</v>
      </c>
      <c r="C45" s="139"/>
      <c r="D45" s="223">
        <v>4717742</v>
      </c>
      <c r="E45" s="106">
        <f>E8+E21+E24+E31+E37+E39+E42</f>
        <v>500000</v>
      </c>
      <c r="F45" s="113">
        <f t="shared" ref="F45:G45" si="9">F8+F21+F24+F31+F37+F39+F42</f>
        <v>3529960</v>
      </c>
      <c r="G45" s="113">
        <f t="shared" si="9"/>
        <v>3544960</v>
      </c>
      <c r="H45" s="113">
        <f t="shared" ref="H45" si="10">H8+H21+H24+H31+H37+H39+H42</f>
        <v>3544960</v>
      </c>
      <c r="I45" s="201"/>
    </row>
    <row r="46" spans="1:9" s="56" customFormat="1" ht="36" customHeight="1" x14ac:dyDescent="0.4">
      <c r="A46" s="59" t="s">
        <v>117</v>
      </c>
      <c r="B46" s="130" t="s">
        <v>119</v>
      </c>
      <c r="C46" s="140"/>
      <c r="D46" s="224">
        <v>4717742</v>
      </c>
      <c r="E46" s="107">
        <f>E8+E24+E31+E39</f>
        <v>500000</v>
      </c>
      <c r="F46" s="114">
        <f t="shared" ref="F46:G46" si="11">F8+F24+F31+F39</f>
        <v>3529960</v>
      </c>
      <c r="G46" s="114">
        <f t="shared" si="11"/>
        <v>3544960</v>
      </c>
      <c r="H46" s="114">
        <f t="shared" ref="H46" si="12">H8+H24+H31+H39</f>
        <v>3544960</v>
      </c>
      <c r="I46" s="202"/>
    </row>
    <row r="47" spans="1:9" s="56" customFormat="1" ht="36" customHeight="1" thickBot="1" x14ac:dyDescent="0.45">
      <c r="A47" s="60" t="s">
        <v>118</v>
      </c>
      <c r="B47" s="131" t="s">
        <v>120</v>
      </c>
      <c r="C47" s="141"/>
      <c r="D47" s="225"/>
      <c r="E47" s="108">
        <f>E21+E37+E42</f>
        <v>0</v>
      </c>
      <c r="F47" s="115">
        <f t="shared" ref="F47" si="13">F21+F37+F42</f>
        <v>0</v>
      </c>
      <c r="G47" s="115"/>
      <c r="H47" s="115"/>
      <c r="I47" s="203"/>
    </row>
  </sheetData>
  <mergeCells count="13">
    <mergeCell ref="A26:A27"/>
    <mergeCell ref="B26:B27"/>
    <mergeCell ref="C26:C27"/>
    <mergeCell ref="E26:E27"/>
    <mergeCell ref="F26:F27"/>
    <mergeCell ref="A1:I1"/>
    <mergeCell ref="A2:I2"/>
    <mergeCell ref="A4:I4"/>
    <mergeCell ref="E6:I6"/>
    <mergeCell ref="B6:B7"/>
    <mergeCell ref="A6:A7"/>
    <mergeCell ref="C6:C7"/>
    <mergeCell ref="D6:D7"/>
  </mergeCells>
  <pageMargins left="0.7" right="0.7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4" zoomScaleNormal="100" workbookViewId="0">
      <selection activeCell="G39" sqref="G39:G41"/>
    </sheetView>
  </sheetViews>
  <sheetFormatPr defaultRowHeight="42.75" customHeight="1" x14ac:dyDescent="0.3"/>
  <cols>
    <col min="1" max="1" width="5.42578125" style="15" customWidth="1"/>
    <col min="2" max="2" width="63.28515625" style="15" customWidth="1"/>
    <col min="3" max="3" width="7.140625" style="15" customWidth="1"/>
    <col min="4" max="4" width="24.7109375" style="15" bestFit="1" customWidth="1"/>
    <col min="5" max="5" width="22.140625" style="15" bestFit="1" customWidth="1"/>
    <col min="6" max="6" width="28.85546875" style="15" bestFit="1" customWidth="1"/>
    <col min="7" max="8" width="29.7109375" style="15" bestFit="1" customWidth="1"/>
    <col min="9" max="9" width="30.5703125" style="15" bestFit="1" customWidth="1"/>
    <col min="10" max="16384" width="9.140625" style="15"/>
  </cols>
  <sheetData>
    <row r="1" spans="1:9" ht="42.75" customHeight="1" x14ac:dyDescent="0.3">
      <c r="A1" s="258" t="s">
        <v>197</v>
      </c>
      <c r="B1" s="258"/>
      <c r="C1" s="258"/>
      <c r="D1" s="258"/>
      <c r="E1" s="258"/>
      <c r="F1" s="258"/>
      <c r="G1" s="258"/>
      <c r="H1" s="258"/>
      <c r="I1" s="258"/>
    </row>
    <row r="2" spans="1:9" ht="42.75" customHeight="1" x14ac:dyDescent="0.3">
      <c r="A2" s="259" t="s">
        <v>198</v>
      </c>
      <c r="B2" s="259"/>
      <c r="C2" s="259"/>
      <c r="D2" s="259"/>
      <c r="E2" s="259"/>
      <c r="F2" s="259"/>
      <c r="G2" s="259"/>
      <c r="H2" s="259"/>
      <c r="I2" s="259"/>
    </row>
    <row r="4" spans="1:9" ht="42.75" customHeight="1" x14ac:dyDescent="0.3">
      <c r="A4" s="258" t="s">
        <v>191</v>
      </c>
      <c r="B4" s="258"/>
      <c r="C4" s="258"/>
      <c r="D4" s="258"/>
      <c r="E4" s="258"/>
      <c r="F4" s="258"/>
      <c r="G4" s="258"/>
      <c r="H4" s="258"/>
      <c r="I4" s="258"/>
    </row>
    <row r="6" spans="1:9" ht="42.75" customHeight="1" thickBot="1" x14ac:dyDescent="0.35"/>
    <row r="7" spans="1:9" ht="42.75" customHeight="1" thickBot="1" x14ac:dyDescent="0.35">
      <c r="A7" s="260" t="s">
        <v>39</v>
      </c>
      <c r="B7" s="263" t="s">
        <v>40</v>
      </c>
      <c r="C7" s="266" t="s">
        <v>73</v>
      </c>
      <c r="D7" s="269" t="s">
        <v>194</v>
      </c>
      <c r="E7" s="256" t="s">
        <v>195</v>
      </c>
      <c r="F7" s="256"/>
      <c r="G7" s="256"/>
      <c r="H7" s="256"/>
      <c r="I7" s="257"/>
    </row>
    <row r="8" spans="1:9" ht="42.75" customHeight="1" thickBot="1" x14ac:dyDescent="0.35">
      <c r="A8" s="261"/>
      <c r="B8" s="264"/>
      <c r="C8" s="267"/>
      <c r="D8" s="270"/>
      <c r="E8" s="208" t="s">
        <v>159</v>
      </c>
      <c r="F8" s="160" t="s">
        <v>154</v>
      </c>
      <c r="G8" s="159" t="s">
        <v>155</v>
      </c>
      <c r="H8" s="159" t="s">
        <v>156</v>
      </c>
      <c r="I8" s="176" t="s">
        <v>203</v>
      </c>
    </row>
    <row r="9" spans="1:9" ht="42.75" customHeight="1" thickBot="1" x14ac:dyDescent="0.35">
      <c r="A9" s="262"/>
      <c r="B9" s="265"/>
      <c r="C9" s="268"/>
      <c r="D9" s="271"/>
      <c r="E9" s="209" t="s">
        <v>158</v>
      </c>
      <c r="F9" s="166" t="s">
        <v>158</v>
      </c>
      <c r="G9" s="158" t="s">
        <v>158</v>
      </c>
      <c r="H9" s="158" t="s">
        <v>158</v>
      </c>
      <c r="I9" s="177" t="s">
        <v>158</v>
      </c>
    </row>
    <row r="10" spans="1:9" ht="42.75" customHeight="1" x14ac:dyDescent="0.3">
      <c r="A10" s="41" t="s">
        <v>2</v>
      </c>
      <c r="B10" s="143" t="s">
        <v>42</v>
      </c>
      <c r="C10" s="167" t="s">
        <v>65</v>
      </c>
      <c r="D10" s="210">
        <v>127408829</v>
      </c>
      <c r="E10" s="178">
        <f>E11+E12</f>
        <v>128340896</v>
      </c>
      <c r="F10" s="233">
        <f>F11+F12</f>
        <v>137826936</v>
      </c>
      <c r="G10" s="231">
        <f t="shared" ref="G10:H10" si="0">G11+G12</f>
        <v>137826936</v>
      </c>
      <c r="H10" s="153">
        <f t="shared" si="0"/>
        <v>139558583</v>
      </c>
      <c r="I10" s="178"/>
    </row>
    <row r="11" spans="1:9" ht="42.75" customHeight="1" x14ac:dyDescent="0.3">
      <c r="A11" s="16" t="s">
        <v>3</v>
      </c>
      <c r="B11" s="161" t="s">
        <v>108</v>
      </c>
      <c r="C11" s="168"/>
      <c r="D11" s="211">
        <v>122787312</v>
      </c>
      <c r="E11" s="179">
        <v>128340896</v>
      </c>
      <c r="F11" s="179">
        <v>137826936</v>
      </c>
      <c r="G11" s="147">
        <v>137826936</v>
      </c>
      <c r="H11" s="154">
        <v>139558583</v>
      </c>
      <c r="I11" s="179"/>
    </row>
    <row r="12" spans="1:9" ht="42.75" customHeight="1" x14ac:dyDescent="0.3">
      <c r="A12" s="16" t="s">
        <v>4</v>
      </c>
      <c r="B12" s="161" t="s">
        <v>109</v>
      </c>
      <c r="C12" s="168"/>
      <c r="D12" s="211">
        <v>4621517</v>
      </c>
      <c r="E12" s="179">
        <v>0</v>
      </c>
      <c r="F12" s="179">
        <v>0</v>
      </c>
      <c r="G12" s="147"/>
      <c r="H12" s="154"/>
      <c r="I12" s="179"/>
    </row>
    <row r="13" spans="1:9" ht="42.75" customHeight="1" x14ac:dyDescent="0.3">
      <c r="A13" s="40" t="s">
        <v>5</v>
      </c>
      <c r="B13" s="144" t="s">
        <v>43</v>
      </c>
      <c r="C13" s="169" t="s">
        <v>66</v>
      </c>
      <c r="D13" s="212">
        <v>17483030</v>
      </c>
      <c r="E13" s="180">
        <v>17552500</v>
      </c>
      <c r="F13" s="180">
        <v>18785685</v>
      </c>
      <c r="G13" s="148">
        <v>18785685</v>
      </c>
      <c r="H13" s="155">
        <v>20276686</v>
      </c>
      <c r="I13" s="180"/>
    </row>
    <row r="14" spans="1:9" ht="42.75" customHeight="1" x14ac:dyDescent="0.3">
      <c r="A14" s="40" t="s">
        <v>6</v>
      </c>
      <c r="B14" s="144" t="s">
        <v>44</v>
      </c>
      <c r="C14" s="169" t="s">
        <v>67</v>
      </c>
      <c r="D14" s="212">
        <v>14380098</v>
      </c>
      <c r="E14" s="180">
        <f>E15+E16+E17+E18+E19</f>
        <v>17567000</v>
      </c>
      <c r="F14" s="180">
        <f t="shared" ref="F14:H14" si="1">F15+F16+F17+F18+F19</f>
        <v>20596960</v>
      </c>
      <c r="G14" s="148">
        <f t="shared" si="1"/>
        <v>20611960</v>
      </c>
      <c r="H14" s="155">
        <f t="shared" si="1"/>
        <v>21235802</v>
      </c>
      <c r="I14" s="180"/>
    </row>
    <row r="15" spans="1:9" ht="42.75" customHeight="1" x14ac:dyDescent="0.3">
      <c r="A15" s="16" t="s">
        <v>7</v>
      </c>
      <c r="B15" s="161" t="s">
        <v>110</v>
      </c>
      <c r="C15" s="168"/>
      <c r="D15" s="211">
        <v>1350828</v>
      </c>
      <c r="E15" s="179">
        <v>1465000</v>
      </c>
      <c r="F15" s="179">
        <v>1465000</v>
      </c>
      <c r="G15" s="147">
        <v>1715000</v>
      </c>
      <c r="H15" s="154">
        <v>2050301</v>
      </c>
      <c r="I15" s="179"/>
    </row>
    <row r="16" spans="1:9" ht="42.75" customHeight="1" x14ac:dyDescent="0.3">
      <c r="A16" s="16" t="s">
        <v>8</v>
      </c>
      <c r="B16" s="161" t="s">
        <v>111</v>
      </c>
      <c r="C16" s="168"/>
      <c r="D16" s="211">
        <v>1507150</v>
      </c>
      <c r="E16" s="179">
        <v>2122000</v>
      </c>
      <c r="F16" s="179">
        <v>2122000</v>
      </c>
      <c r="G16" s="147">
        <v>2122000</v>
      </c>
      <c r="H16" s="154">
        <v>2112000</v>
      </c>
      <c r="I16" s="179"/>
    </row>
    <row r="17" spans="1:9" ht="42.75" customHeight="1" x14ac:dyDescent="0.3">
      <c r="A17" s="16" t="s">
        <v>9</v>
      </c>
      <c r="B17" s="161" t="s">
        <v>112</v>
      </c>
      <c r="C17" s="168"/>
      <c r="D17" s="211">
        <v>8772067</v>
      </c>
      <c r="E17" s="179">
        <v>10880000</v>
      </c>
      <c r="F17" s="179">
        <v>10871457</v>
      </c>
      <c r="G17" s="147">
        <v>11006457</v>
      </c>
      <c r="H17" s="154">
        <v>11006457</v>
      </c>
      <c r="I17" s="179"/>
    </row>
    <row r="18" spans="1:9" ht="42.75" customHeight="1" x14ac:dyDescent="0.3">
      <c r="A18" s="16" t="s">
        <v>10</v>
      </c>
      <c r="B18" s="161" t="s">
        <v>113</v>
      </c>
      <c r="C18" s="168"/>
      <c r="D18" s="211">
        <v>131543</v>
      </c>
      <c r="E18" s="179">
        <v>50000</v>
      </c>
      <c r="F18" s="179">
        <v>58543</v>
      </c>
      <c r="G18" s="147">
        <v>98543</v>
      </c>
      <c r="H18" s="154">
        <v>98543</v>
      </c>
      <c r="I18" s="179"/>
    </row>
    <row r="19" spans="1:9" ht="42.75" customHeight="1" x14ac:dyDescent="0.3">
      <c r="A19" s="16" t="s">
        <v>11</v>
      </c>
      <c r="B19" s="161" t="s">
        <v>114</v>
      </c>
      <c r="C19" s="168"/>
      <c r="D19" s="211">
        <v>2618510</v>
      </c>
      <c r="E19" s="179">
        <v>3050000</v>
      </c>
      <c r="F19" s="179">
        <v>6079960</v>
      </c>
      <c r="G19" s="147">
        <v>5669960</v>
      </c>
      <c r="H19" s="154">
        <v>5968501</v>
      </c>
      <c r="I19" s="179"/>
    </row>
    <row r="20" spans="1:9" ht="42.75" customHeight="1" x14ac:dyDescent="0.3">
      <c r="A20" s="40" t="s">
        <v>12</v>
      </c>
      <c r="B20" s="144" t="s">
        <v>45</v>
      </c>
      <c r="C20" s="169" t="s">
        <v>68</v>
      </c>
      <c r="D20" s="212"/>
      <c r="E20" s="180">
        <f>E21+E22</f>
        <v>0</v>
      </c>
      <c r="F20" s="180">
        <f t="shared" ref="F20:H20" si="2">F21+F22</f>
        <v>0</v>
      </c>
      <c r="G20" s="148">
        <f t="shared" si="2"/>
        <v>0</v>
      </c>
      <c r="H20" s="155">
        <f t="shared" si="2"/>
        <v>0</v>
      </c>
      <c r="I20" s="180"/>
    </row>
    <row r="21" spans="1:9" ht="42.75" customHeight="1" x14ac:dyDescent="0.3">
      <c r="A21" s="16" t="s">
        <v>13</v>
      </c>
      <c r="B21" s="161" t="s">
        <v>115</v>
      </c>
      <c r="C21" s="168"/>
      <c r="D21" s="211"/>
      <c r="E21" s="179"/>
      <c r="F21" s="179"/>
      <c r="G21" s="147"/>
      <c r="H21" s="154"/>
      <c r="I21" s="179"/>
    </row>
    <row r="22" spans="1:9" ht="42.75" customHeight="1" x14ac:dyDescent="0.3">
      <c r="A22" s="16" t="s">
        <v>14</v>
      </c>
      <c r="B22" s="161" t="s">
        <v>116</v>
      </c>
      <c r="C22" s="168"/>
      <c r="D22" s="211"/>
      <c r="E22" s="179"/>
      <c r="F22" s="179"/>
      <c r="G22" s="147"/>
      <c r="H22" s="154"/>
      <c r="I22" s="179"/>
    </row>
    <row r="23" spans="1:9" ht="42.75" customHeight="1" x14ac:dyDescent="0.3">
      <c r="A23" s="40" t="s">
        <v>15</v>
      </c>
      <c r="B23" s="144" t="s">
        <v>46</v>
      </c>
      <c r="C23" s="169" t="s">
        <v>69</v>
      </c>
      <c r="D23" s="212"/>
      <c r="E23" s="180">
        <f>E26+E24+E25</f>
        <v>0</v>
      </c>
      <c r="F23" s="180">
        <f>F26+F25+F24</f>
        <v>0</v>
      </c>
      <c r="G23" s="148">
        <f t="shared" ref="G23:H23" si="3">G26</f>
        <v>0</v>
      </c>
      <c r="H23" s="155">
        <f t="shared" si="3"/>
        <v>0</v>
      </c>
      <c r="I23" s="180"/>
    </row>
    <row r="24" spans="1:9" ht="42.75" customHeight="1" x14ac:dyDescent="0.3">
      <c r="A24" s="49" t="s">
        <v>16</v>
      </c>
      <c r="B24" s="145" t="s">
        <v>144</v>
      </c>
      <c r="C24" s="170"/>
      <c r="D24" s="227"/>
      <c r="E24" s="181"/>
      <c r="F24" s="181"/>
      <c r="G24" s="149"/>
      <c r="H24" s="156"/>
      <c r="I24" s="181"/>
    </row>
    <row r="25" spans="1:9" ht="42.75" customHeight="1" x14ac:dyDescent="0.3">
      <c r="A25" s="49" t="s">
        <v>17</v>
      </c>
      <c r="B25" s="145" t="s">
        <v>146</v>
      </c>
      <c r="C25" s="170"/>
      <c r="D25" s="227"/>
      <c r="E25" s="181"/>
      <c r="F25" s="181">
        <v>0</v>
      </c>
      <c r="G25" s="149"/>
      <c r="H25" s="156"/>
      <c r="I25" s="181"/>
    </row>
    <row r="26" spans="1:9" ht="42.75" customHeight="1" x14ac:dyDescent="0.3">
      <c r="A26" s="16" t="s">
        <v>18</v>
      </c>
      <c r="B26" s="161" t="s">
        <v>145</v>
      </c>
      <c r="C26" s="168"/>
      <c r="D26" s="211"/>
      <c r="E26" s="179"/>
      <c r="F26" s="179"/>
      <c r="G26" s="147"/>
      <c r="H26" s="154"/>
      <c r="I26" s="179"/>
    </row>
    <row r="27" spans="1:9" ht="42.75" customHeight="1" x14ac:dyDescent="0.3">
      <c r="A27" s="40" t="s">
        <v>19</v>
      </c>
      <c r="B27" s="144" t="s">
        <v>160</v>
      </c>
      <c r="C27" s="169" t="s">
        <v>70</v>
      </c>
      <c r="D27" s="212">
        <v>394977</v>
      </c>
      <c r="E27" s="180">
        <f>E28+E29+E30+E31+E32</f>
        <v>1905000</v>
      </c>
      <c r="F27" s="180">
        <f t="shared" ref="F27:H27" si="4">F28+F29+F30+F31+F32</f>
        <v>1905000</v>
      </c>
      <c r="G27" s="148">
        <f t="shared" si="4"/>
        <v>1905000</v>
      </c>
      <c r="H27" s="155">
        <f t="shared" si="4"/>
        <v>1905000</v>
      </c>
      <c r="I27" s="180"/>
    </row>
    <row r="28" spans="1:9" ht="42.75" customHeight="1" x14ac:dyDescent="0.3">
      <c r="A28" s="16" t="s">
        <v>20</v>
      </c>
      <c r="B28" s="162" t="s">
        <v>163</v>
      </c>
      <c r="C28" s="168"/>
      <c r="D28" s="211"/>
      <c r="E28" s="179"/>
      <c r="F28" s="179"/>
      <c r="G28" s="147"/>
      <c r="H28" s="154"/>
      <c r="I28" s="179"/>
    </row>
    <row r="29" spans="1:9" ht="42.75" customHeight="1" x14ac:dyDescent="0.3">
      <c r="A29" s="16" t="s">
        <v>21</v>
      </c>
      <c r="B29" s="162" t="s">
        <v>164</v>
      </c>
      <c r="C29" s="168"/>
      <c r="D29" s="211"/>
      <c r="E29" s="179">
        <v>0</v>
      </c>
      <c r="F29" s="179"/>
      <c r="G29" s="147"/>
      <c r="H29" s="154"/>
      <c r="I29" s="179"/>
    </row>
    <row r="30" spans="1:9" ht="42.75" customHeight="1" x14ac:dyDescent="0.3">
      <c r="A30" s="16" t="s">
        <v>22</v>
      </c>
      <c r="B30" s="162" t="s">
        <v>165</v>
      </c>
      <c r="C30" s="168"/>
      <c r="D30" s="211">
        <v>294076</v>
      </c>
      <c r="E30" s="179">
        <v>1000000</v>
      </c>
      <c r="F30" s="179">
        <v>1000000</v>
      </c>
      <c r="G30" s="147">
        <v>1000000</v>
      </c>
      <c r="H30" s="154">
        <v>1500000</v>
      </c>
      <c r="I30" s="179"/>
    </row>
    <row r="31" spans="1:9" ht="42.75" customHeight="1" x14ac:dyDescent="0.3">
      <c r="A31" s="16" t="s">
        <v>25</v>
      </c>
      <c r="B31" s="162" t="s">
        <v>166</v>
      </c>
      <c r="C31" s="168"/>
      <c r="D31" s="211">
        <v>16929</v>
      </c>
      <c r="E31" s="179">
        <v>500000</v>
      </c>
      <c r="F31" s="179">
        <v>500000</v>
      </c>
      <c r="G31" s="147">
        <v>500000</v>
      </c>
      <c r="H31" s="154">
        <v>0</v>
      </c>
      <c r="I31" s="179"/>
    </row>
    <row r="32" spans="1:9" ht="42.75" customHeight="1" x14ac:dyDescent="0.3">
      <c r="A32" s="16" t="s">
        <v>26</v>
      </c>
      <c r="B32" s="162" t="s">
        <v>183</v>
      </c>
      <c r="C32" s="168"/>
      <c r="D32" s="211">
        <v>83972</v>
      </c>
      <c r="E32" s="179">
        <v>405000</v>
      </c>
      <c r="F32" s="179">
        <v>405000</v>
      </c>
      <c r="G32" s="147">
        <v>405000</v>
      </c>
      <c r="H32" s="154">
        <v>405000</v>
      </c>
      <c r="I32" s="179"/>
    </row>
    <row r="33" spans="1:9" ht="42.75" customHeight="1" x14ac:dyDescent="0.3">
      <c r="A33" s="40" t="s">
        <v>27</v>
      </c>
      <c r="B33" s="144" t="s">
        <v>161</v>
      </c>
      <c r="C33" s="169" t="s">
        <v>71</v>
      </c>
      <c r="D33" s="212"/>
      <c r="E33" s="180">
        <f>E34+E35+E36</f>
        <v>0</v>
      </c>
      <c r="F33" s="180">
        <f>F34+F36+F35</f>
        <v>0</v>
      </c>
      <c r="G33" s="148">
        <f t="shared" ref="G33:H33" si="5">G34+G36</f>
        <v>0</v>
      </c>
      <c r="H33" s="155">
        <f t="shared" si="5"/>
        <v>0</v>
      </c>
      <c r="I33" s="180"/>
    </row>
    <row r="34" spans="1:9" ht="42.75" customHeight="1" x14ac:dyDescent="0.3">
      <c r="A34" s="16" t="s">
        <v>28</v>
      </c>
      <c r="B34" s="162" t="s">
        <v>167</v>
      </c>
      <c r="C34" s="168"/>
      <c r="D34" s="211"/>
      <c r="E34" s="179"/>
      <c r="F34" s="179"/>
      <c r="G34" s="147"/>
      <c r="H34" s="154"/>
      <c r="I34" s="179"/>
    </row>
    <row r="35" spans="1:9" ht="42.75" customHeight="1" x14ac:dyDescent="0.3">
      <c r="A35" s="16" t="s">
        <v>29</v>
      </c>
      <c r="B35" s="162" t="s">
        <v>168</v>
      </c>
      <c r="C35" s="168"/>
      <c r="D35" s="211"/>
      <c r="E35" s="179"/>
      <c r="F35" s="179"/>
      <c r="G35" s="147"/>
      <c r="H35" s="154"/>
      <c r="I35" s="179"/>
    </row>
    <row r="36" spans="1:9" ht="42.75" customHeight="1" x14ac:dyDescent="0.3">
      <c r="A36" s="16" t="s">
        <v>30</v>
      </c>
      <c r="B36" s="163" t="s">
        <v>182</v>
      </c>
      <c r="C36" s="168"/>
      <c r="D36" s="211"/>
      <c r="E36" s="179"/>
      <c r="F36" s="179"/>
      <c r="G36" s="147"/>
      <c r="H36" s="154"/>
      <c r="I36" s="179"/>
    </row>
    <row r="37" spans="1:9" ht="42.75" customHeight="1" x14ac:dyDescent="0.3">
      <c r="A37" s="40" t="s">
        <v>31</v>
      </c>
      <c r="B37" s="144" t="s">
        <v>162</v>
      </c>
      <c r="C37" s="169" t="s">
        <v>72</v>
      </c>
      <c r="D37" s="212"/>
      <c r="E37" s="180">
        <f>E38</f>
        <v>0</v>
      </c>
      <c r="F37" s="180">
        <f t="shared" ref="F37:H37" si="6">F38</f>
        <v>0</v>
      </c>
      <c r="G37" s="148">
        <f t="shared" si="6"/>
        <v>0</v>
      </c>
      <c r="H37" s="155">
        <f t="shared" si="6"/>
        <v>0</v>
      </c>
      <c r="I37" s="180"/>
    </row>
    <row r="38" spans="1:9" ht="42.75" customHeight="1" thickBot="1" x14ac:dyDescent="0.35">
      <c r="A38" s="50" t="s">
        <v>32</v>
      </c>
      <c r="B38" s="164" t="s">
        <v>169</v>
      </c>
      <c r="C38" s="171"/>
      <c r="D38" s="228"/>
      <c r="E38" s="182"/>
      <c r="F38" s="182"/>
      <c r="G38" s="150"/>
      <c r="H38" s="157"/>
      <c r="I38" s="182"/>
    </row>
    <row r="39" spans="1:9" s="62" customFormat="1" ht="42.75" customHeight="1" thickBot="1" x14ac:dyDescent="0.35">
      <c r="A39" s="61" t="s">
        <v>33</v>
      </c>
      <c r="B39" s="146" t="s">
        <v>121</v>
      </c>
      <c r="C39" s="172"/>
      <c r="D39" s="229">
        <v>159666934</v>
      </c>
      <c r="E39" s="183">
        <f>E10+E13+E14+E20+E23+E27+E33+E37</f>
        <v>165365396</v>
      </c>
      <c r="F39" s="183">
        <f>F10+F13+F20+F23+F27+F33+F37+F14</f>
        <v>179114581</v>
      </c>
      <c r="G39" s="183">
        <f>G10+G13+G20+G23+G27+G33+G37+G14</f>
        <v>179129581</v>
      </c>
      <c r="H39" s="151">
        <f>H10+H13+H20+H23+H27+H33+H37+H14</f>
        <v>182976071</v>
      </c>
      <c r="I39" s="183"/>
    </row>
    <row r="40" spans="1:9" ht="42.75" customHeight="1" thickBot="1" x14ac:dyDescent="0.35">
      <c r="A40" s="63" t="s">
        <v>34</v>
      </c>
      <c r="B40" s="165" t="s">
        <v>122</v>
      </c>
      <c r="C40" s="173"/>
      <c r="D40" s="230">
        <v>159271957</v>
      </c>
      <c r="E40" s="184">
        <f>E10+E13+E14+E20+E23</f>
        <v>163460396</v>
      </c>
      <c r="F40" s="184">
        <f>F10+F13+F14+F20+F23</f>
        <v>177209581</v>
      </c>
      <c r="G40" s="184">
        <f>G10+G13+G14+G20+G23</f>
        <v>177224581</v>
      </c>
      <c r="H40" s="232">
        <f>H10+H13+H14+H20+H23</f>
        <v>181071071</v>
      </c>
      <c r="I40" s="184"/>
    </row>
    <row r="41" spans="1:9" ht="42.75" customHeight="1" thickBot="1" x14ac:dyDescent="0.35">
      <c r="A41" s="63" t="s">
        <v>35</v>
      </c>
      <c r="B41" s="165" t="s">
        <v>123</v>
      </c>
      <c r="C41" s="173"/>
      <c r="D41" s="230">
        <v>394977</v>
      </c>
      <c r="E41" s="184">
        <f>E27+E33+E37</f>
        <v>1905000</v>
      </c>
      <c r="F41" s="184">
        <f>F27+F33+F37</f>
        <v>1905000</v>
      </c>
      <c r="G41" s="184">
        <f>G27+G33+G37</f>
        <v>1905000</v>
      </c>
      <c r="H41" s="152">
        <f>H27+H33+H37</f>
        <v>1905000</v>
      </c>
      <c r="I41" s="184"/>
    </row>
    <row r="43" spans="1:9" ht="42.75" customHeight="1" x14ac:dyDescent="0.3">
      <c r="E43" s="54"/>
    </row>
  </sheetData>
  <mergeCells count="8">
    <mergeCell ref="E7:I7"/>
    <mergeCell ref="A1:I1"/>
    <mergeCell ref="A2:I2"/>
    <mergeCell ref="A4:I4"/>
    <mergeCell ref="A7:A9"/>
    <mergeCell ref="B7:B9"/>
    <mergeCell ref="C7:C9"/>
    <mergeCell ref="D7:D9"/>
  </mergeCells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J32" sqref="J32"/>
    </sheetView>
  </sheetViews>
  <sheetFormatPr defaultRowHeight="15" x14ac:dyDescent="0.25"/>
  <cols>
    <col min="1" max="1" width="2.5703125" customWidth="1"/>
    <col min="2" max="2" width="56.5703125" bestFit="1" customWidth="1"/>
    <col min="3" max="3" width="6.140625" customWidth="1"/>
    <col min="4" max="4" width="18.5703125" style="64" bestFit="1" customWidth="1"/>
    <col min="5" max="5" width="18.28515625" style="64" customWidth="1"/>
    <col min="6" max="6" width="17.5703125" bestFit="1" customWidth="1"/>
    <col min="7" max="8" width="16.28515625" bestFit="1" customWidth="1"/>
    <col min="9" max="9" width="16.42578125" bestFit="1" customWidth="1"/>
  </cols>
  <sheetData>
    <row r="1" spans="1:9" x14ac:dyDescent="0.25">
      <c r="A1" s="272" t="s">
        <v>197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5">
      <c r="A2" s="273" t="s">
        <v>200</v>
      </c>
      <c r="B2" s="273"/>
      <c r="C2" s="273"/>
      <c r="D2" s="273"/>
      <c r="E2" s="273"/>
      <c r="F2" s="273"/>
      <c r="G2" s="273"/>
      <c r="H2" s="273"/>
      <c r="I2" s="273"/>
    </row>
    <row r="3" spans="1:9" x14ac:dyDescent="0.25">
      <c r="A3" s="273" t="s">
        <v>192</v>
      </c>
      <c r="B3" s="273"/>
      <c r="C3" s="273"/>
      <c r="D3" s="273"/>
      <c r="E3" s="273"/>
      <c r="F3" s="273"/>
      <c r="G3" s="273"/>
      <c r="H3" s="273"/>
      <c r="I3" s="273"/>
    </row>
    <row r="4" spans="1:9" x14ac:dyDescent="0.25">
      <c r="B4" s="272" t="s">
        <v>143</v>
      </c>
      <c r="C4" s="272"/>
      <c r="D4" s="272"/>
      <c r="E4" s="272"/>
      <c r="F4" s="272"/>
      <c r="G4" s="272"/>
      <c r="H4" s="272"/>
      <c r="I4" s="272"/>
    </row>
    <row r="5" spans="1:9" ht="15.75" thickBot="1" x14ac:dyDescent="0.3"/>
    <row r="6" spans="1:9" ht="21.75" thickBot="1" x14ac:dyDescent="0.4">
      <c r="A6" s="276" t="s">
        <v>55</v>
      </c>
      <c r="B6" s="277"/>
      <c r="C6" s="277"/>
      <c r="D6" s="277"/>
      <c r="E6" s="277"/>
      <c r="F6" s="277"/>
      <c r="G6" s="277"/>
      <c r="H6" s="277"/>
      <c r="I6" s="278"/>
    </row>
    <row r="7" spans="1:9" ht="15.75" thickBot="1" x14ac:dyDescent="0.3">
      <c r="A7" s="274" t="s">
        <v>50</v>
      </c>
      <c r="B7" s="275"/>
      <c r="C7" s="10"/>
      <c r="D7" s="65" t="s">
        <v>194</v>
      </c>
      <c r="E7" s="65" t="s">
        <v>0</v>
      </c>
      <c r="F7" s="10" t="s">
        <v>63</v>
      </c>
      <c r="G7" s="10" t="s">
        <v>64</v>
      </c>
      <c r="H7" s="10" t="s">
        <v>74</v>
      </c>
      <c r="I7" s="11" t="s">
        <v>203</v>
      </c>
    </row>
    <row r="8" spans="1:9" s="3" customFormat="1" x14ac:dyDescent="0.25">
      <c r="A8" s="77" t="s">
        <v>2</v>
      </c>
      <c r="B8" s="68" t="s">
        <v>51</v>
      </c>
      <c r="C8" s="69"/>
      <c r="D8" s="70">
        <v>4717742</v>
      </c>
      <c r="E8" s="78">
        <f>'1.sz.tábla'!E45</f>
        <v>500000</v>
      </c>
      <c r="F8" s="78">
        <f>'1.sz.tábla'!F45</f>
        <v>3529960</v>
      </c>
      <c r="G8" s="78">
        <f>'1.sz.tábla'!G45</f>
        <v>3544960</v>
      </c>
      <c r="H8" s="78">
        <f>'1.sz.tábla'!H45</f>
        <v>3544960</v>
      </c>
      <c r="I8" s="79"/>
    </row>
    <row r="9" spans="1:9" s="3" customFormat="1" x14ac:dyDescent="0.25">
      <c r="A9" s="80" t="s">
        <v>3</v>
      </c>
      <c r="B9" s="30" t="s">
        <v>52</v>
      </c>
      <c r="C9" s="72" t="s">
        <v>105</v>
      </c>
      <c r="D9" s="73">
        <v>156821014</v>
      </c>
      <c r="E9" s="81">
        <f>E10</f>
        <v>164865396</v>
      </c>
      <c r="F9" s="81">
        <f t="shared" ref="F9:I9" si="0">F10</f>
        <v>175584621</v>
      </c>
      <c r="G9" s="81">
        <f t="shared" si="0"/>
        <v>175584621</v>
      </c>
      <c r="H9" s="81">
        <f t="shared" si="0"/>
        <v>179431111</v>
      </c>
      <c r="I9" s="82">
        <f t="shared" si="0"/>
        <v>0</v>
      </c>
    </row>
    <row r="10" spans="1:9" x14ac:dyDescent="0.25">
      <c r="A10" s="29" t="s">
        <v>4</v>
      </c>
      <c r="B10" s="31" t="s">
        <v>106</v>
      </c>
      <c r="C10" s="2"/>
      <c r="D10" s="66">
        <v>156821014</v>
      </c>
      <c r="E10" s="5">
        <f>E11+E12+E13</f>
        <v>164865396</v>
      </c>
      <c r="F10" s="5">
        <f t="shared" ref="F10:I10" si="1">F11+F12+F13</f>
        <v>175584621</v>
      </c>
      <c r="G10" s="5">
        <f t="shared" si="1"/>
        <v>175584621</v>
      </c>
      <c r="H10" s="5">
        <f t="shared" si="1"/>
        <v>179431111</v>
      </c>
      <c r="I10" s="7">
        <f t="shared" si="1"/>
        <v>0</v>
      </c>
    </row>
    <row r="11" spans="1:9" x14ac:dyDescent="0.25">
      <c r="A11" s="29" t="s">
        <v>5</v>
      </c>
      <c r="B11" s="31" t="s">
        <v>107</v>
      </c>
      <c r="C11" s="2"/>
      <c r="D11" s="66">
        <v>4831406</v>
      </c>
      <c r="E11" s="5"/>
      <c r="F11" s="5"/>
      <c r="G11" s="5"/>
      <c r="H11" s="5">
        <v>1871822</v>
      </c>
      <c r="I11" s="7"/>
    </row>
    <row r="12" spans="1:9" x14ac:dyDescent="0.25">
      <c r="A12" s="29" t="s">
        <v>6</v>
      </c>
      <c r="B12" s="31" t="s">
        <v>184</v>
      </c>
      <c r="C12" s="2"/>
      <c r="D12" s="66"/>
      <c r="E12" s="5"/>
      <c r="F12" s="5"/>
      <c r="G12" s="5"/>
      <c r="H12" s="5"/>
      <c r="I12" s="7"/>
    </row>
    <row r="13" spans="1:9" x14ac:dyDescent="0.25">
      <c r="A13" s="29" t="s">
        <v>7</v>
      </c>
      <c r="B13" s="31" t="s">
        <v>104</v>
      </c>
      <c r="C13" s="2"/>
      <c r="D13" s="66">
        <v>151989608</v>
      </c>
      <c r="E13" s="5">
        <v>164865396</v>
      </c>
      <c r="F13" s="5">
        <v>175584621</v>
      </c>
      <c r="G13" s="5">
        <v>175584621</v>
      </c>
      <c r="H13" s="5">
        <v>177559289</v>
      </c>
      <c r="I13" s="7"/>
    </row>
    <row r="14" spans="1:9" s="58" customFormat="1" ht="15.75" thickBot="1" x14ac:dyDescent="0.3">
      <c r="A14" s="83" t="s">
        <v>8</v>
      </c>
      <c r="B14" s="32" t="s">
        <v>152</v>
      </c>
      <c r="C14" s="74"/>
      <c r="D14" s="75">
        <v>161538756</v>
      </c>
      <c r="E14" s="84">
        <f>E8+E9</f>
        <v>165365396</v>
      </c>
      <c r="F14" s="84">
        <f>F8+F9</f>
        <v>179114581</v>
      </c>
      <c r="G14" s="84">
        <f>G8+G9</f>
        <v>179129581</v>
      </c>
      <c r="H14" s="84">
        <f>H8+H9</f>
        <v>182976071</v>
      </c>
      <c r="I14" s="85">
        <f>I8+I9</f>
        <v>0</v>
      </c>
    </row>
    <row r="17" spans="1:9" ht="15.75" thickBot="1" x14ac:dyDescent="0.3"/>
    <row r="18" spans="1:9" ht="21.75" thickBot="1" x14ac:dyDescent="0.4">
      <c r="A18" s="276" t="s">
        <v>56</v>
      </c>
      <c r="B18" s="277"/>
      <c r="C18" s="277"/>
      <c r="D18" s="277"/>
      <c r="E18" s="277"/>
      <c r="F18" s="277"/>
      <c r="G18" s="277"/>
      <c r="H18" s="277"/>
      <c r="I18" s="278"/>
    </row>
    <row r="19" spans="1:9" ht="15.75" thickBot="1" x14ac:dyDescent="0.3">
      <c r="A19" s="274" t="s">
        <v>50</v>
      </c>
      <c r="B19" s="275"/>
      <c r="C19" s="10"/>
      <c r="D19" s="65" t="s">
        <v>194</v>
      </c>
      <c r="E19" s="65" t="s">
        <v>0</v>
      </c>
      <c r="F19" s="10" t="s">
        <v>63</v>
      </c>
      <c r="G19" s="10" t="s">
        <v>64</v>
      </c>
      <c r="H19" s="10" t="s">
        <v>74</v>
      </c>
      <c r="I19" s="11" t="s">
        <v>203</v>
      </c>
    </row>
    <row r="20" spans="1:9" s="3" customFormat="1" x14ac:dyDescent="0.25">
      <c r="A20" s="68" t="s">
        <v>2</v>
      </c>
      <c r="B20" s="33" t="s">
        <v>53</v>
      </c>
      <c r="C20" s="69"/>
      <c r="D20" s="70">
        <v>159666934</v>
      </c>
      <c r="E20" s="70">
        <f>'2.sz.tábla'!E39</f>
        <v>165365396</v>
      </c>
      <c r="F20" s="70">
        <f>'2.sz.tábla'!F39</f>
        <v>179114581</v>
      </c>
      <c r="G20" s="70">
        <f>'2.sz.tábla'!G39</f>
        <v>179129581</v>
      </c>
      <c r="H20" s="70">
        <f>'2.sz.tábla'!H39</f>
        <v>182976071</v>
      </c>
      <c r="I20" s="185">
        <f>'2.sz.tábla'!I39</f>
        <v>0</v>
      </c>
    </row>
    <row r="21" spans="1:9" s="3" customFormat="1" x14ac:dyDescent="0.25">
      <c r="A21" s="30" t="s">
        <v>3</v>
      </c>
      <c r="B21" s="12" t="s">
        <v>54</v>
      </c>
      <c r="C21" s="72" t="s">
        <v>101</v>
      </c>
      <c r="D21" s="73"/>
      <c r="E21" s="73">
        <f>E22</f>
        <v>0</v>
      </c>
      <c r="F21" s="73">
        <f t="shared" ref="F21" si="2">F22</f>
        <v>0</v>
      </c>
      <c r="G21" s="72"/>
      <c r="H21" s="72"/>
      <c r="I21" s="71"/>
    </row>
    <row r="22" spans="1:9" x14ac:dyDescent="0.25">
      <c r="A22" s="4" t="s">
        <v>4</v>
      </c>
      <c r="B22" s="13" t="s">
        <v>102</v>
      </c>
      <c r="C22" s="2"/>
      <c r="D22" s="66"/>
      <c r="E22" s="66">
        <f>E23+E24+E25</f>
        <v>0</v>
      </c>
      <c r="F22" s="5">
        <f t="shared" ref="F22" si="3">F23+F24+F25</f>
        <v>0</v>
      </c>
      <c r="G22" s="2"/>
      <c r="H22" s="2"/>
      <c r="I22" s="42"/>
    </row>
    <row r="23" spans="1:9" x14ac:dyDescent="0.25">
      <c r="A23" s="4" t="s">
        <v>5</v>
      </c>
      <c r="B23" s="13" t="s">
        <v>185</v>
      </c>
      <c r="C23" s="2"/>
      <c r="D23" s="66"/>
      <c r="E23" s="66"/>
      <c r="F23" s="66"/>
      <c r="G23" s="2"/>
      <c r="H23" s="8"/>
      <c r="I23" s="9"/>
    </row>
    <row r="24" spans="1:9" x14ac:dyDescent="0.25">
      <c r="A24" s="4" t="s">
        <v>6</v>
      </c>
      <c r="B24" s="13" t="s">
        <v>103</v>
      </c>
      <c r="C24" s="2"/>
      <c r="D24" s="66"/>
      <c r="E24" s="66"/>
      <c r="F24" s="66"/>
      <c r="G24" s="2"/>
      <c r="H24" s="8"/>
      <c r="I24" s="9"/>
    </row>
    <row r="25" spans="1:9" x14ac:dyDescent="0.25">
      <c r="A25" s="4" t="s">
        <v>7</v>
      </c>
      <c r="B25" s="13" t="s">
        <v>104</v>
      </c>
      <c r="C25" s="2"/>
      <c r="D25" s="66"/>
      <c r="E25" s="66"/>
      <c r="F25" s="66"/>
      <c r="G25" s="2"/>
      <c r="H25" s="8"/>
      <c r="I25" s="9"/>
    </row>
    <row r="26" spans="1:9" s="58" customFormat="1" ht="15.75" thickBot="1" x14ac:dyDescent="0.3">
      <c r="A26" s="32" t="s">
        <v>8</v>
      </c>
      <c r="B26" s="14" t="s">
        <v>153</v>
      </c>
      <c r="C26" s="74"/>
      <c r="D26" s="75">
        <v>159666934</v>
      </c>
      <c r="E26" s="75">
        <f>E20+E21</f>
        <v>165365396</v>
      </c>
      <c r="F26" s="75">
        <f>F20+F21</f>
        <v>179114581</v>
      </c>
      <c r="G26" s="75">
        <f>G20+G21</f>
        <v>179129581</v>
      </c>
      <c r="H26" s="75">
        <f>H20+H21</f>
        <v>182976071</v>
      </c>
      <c r="I26" s="76"/>
    </row>
    <row r="28" spans="1:9" ht="15.75" thickBot="1" x14ac:dyDescent="0.3"/>
    <row r="29" spans="1:9" ht="15.75" thickBot="1" x14ac:dyDescent="0.3">
      <c r="A29" s="51" t="s">
        <v>2</v>
      </c>
      <c r="B29" s="52" t="s">
        <v>157</v>
      </c>
      <c r="C29" s="52"/>
      <c r="D29" s="67">
        <f>D8-D20</f>
        <v>-154949192</v>
      </c>
      <c r="E29" s="67">
        <f>E8-E20</f>
        <v>-164865396</v>
      </c>
      <c r="F29" s="67">
        <f>F8-F20</f>
        <v>-175584621</v>
      </c>
      <c r="G29" s="67">
        <f>G8-G20</f>
        <v>-175584621</v>
      </c>
      <c r="H29" s="67">
        <f>H8-H20</f>
        <v>-179431111</v>
      </c>
      <c r="I29" s="53"/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topLeftCell="B13" zoomScaleNormal="100" workbookViewId="0">
      <selection activeCell="G43" sqref="G43"/>
    </sheetView>
  </sheetViews>
  <sheetFormatPr defaultRowHeight="15" x14ac:dyDescent="0.25"/>
  <cols>
    <col min="1" max="1" width="40.7109375" customWidth="1"/>
    <col min="2" max="2" width="21.140625" style="64" bestFit="1" customWidth="1"/>
    <col min="3" max="3" width="19.5703125" customWidth="1"/>
    <col min="4" max="5" width="19.42578125" style="64" bestFit="1" customWidth="1"/>
    <col min="6" max="6" width="16.5703125" bestFit="1" customWidth="1"/>
    <col min="7" max="7" width="39.5703125" customWidth="1"/>
    <col min="8" max="8" width="20.28515625" style="64" bestFit="1" customWidth="1"/>
    <col min="9" max="9" width="17.7109375" style="64" customWidth="1"/>
    <col min="10" max="11" width="19.42578125" style="64" bestFit="1" customWidth="1"/>
    <col min="12" max="12" width="16.5703125" bestFit="1" customWidth="1"/>
  </cols>
  <sheetData>
    <row r="1" spans="1:14" ht="18.75" x14ac:dyDescent="0.3">
      <c r="A1" s="258" t="s">
        <v>201</v>
      </c>
      <c r="B1" s="258"/>
      <c r="C1" s="258"/>
      <c r="D1" s="258"/>
      <c r="E1" s="258"/>
      <c r="F1" s="284"/>
      <c r="G1" s="284"/>
      <c r="H1" s="284"/>
      <c r="I1" s="284"/>
      <c r="J1" s="284"/>
      <c r="K1" s="284"/>
      <c r="L1" s="284"/>
      <c r="M1" s="6"/>
      <c r="N1" s="6"/>
    </row>
    <row r="2" spans="1:14" ht="18.75" x14ac:dyDescent="0.3">
      <c r="A2" s="279" t="s">
        <v>202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1:14" ht="18.75" x14ac:dyDescent="0.3">
      <c r="A3" s="15"/>
      <c r="B3" s="86"/>
      <c r="C3" s="15"/>
      <c r="D3" s="86"/>
      <c r="E3" s="86"/>
      <c r="F3" s="15"/>
      <c r="G3" s="15"/>
      <c r="H3" s="86"/>
      <c r="I3" s="86"/>
      <c r="J3" s="86"/>
      <c r="K3" s="86"/>
      <c r="L3" s="15"/>
    </row>
    <row r="4" spans="1:14" ht="18.75" x14ac:dyDescent="0.3">
      <c r="A4" s="279" t="s">
        <v>196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1:14" ht="15.75" thickBot="1" x14ac:dyDescent="0.3"/>
    <row r="6" spans="1:14" ht="15.75" x14ac:dyDescent="0.25">
      <c r="A6" s="280" t="s">
        <v>57</v>
      </c>
      <c r="B6" s="283"/>
      <c r="C6" s="283"/>
      <c r="D6" s="283"/>
      <c r="E6" s="283"/>
      <c r="F6" s="282"/>
      <c r="G6" s="280" t="s">
        <v>58</v>
      </c>
      <c r="H6" s="281"/>
      <c r="I6" s="281"/>
      <c r="J6" s="281"/>
      <c r="K6" s="281"/>
      <c r="L6" s="282"/>
    </row>
    <row r="7" spans="1:14" ht="20.25" customHeight="1" thickBot="1" x14ac:dyDescent="0.3">
      <c r="A7" s="19" t="s">
        <v>59</v>
      </c>
      <c r="B7" s="87" t="s">
        <v>0</v>
      </c>
      <c r="C7" s="17" t="s">
        <v>63</v>
      </c>
      <c r="D7" s="87" t="s">
        <v>64</v>
      </c>
      <c r="E7" s="87" t="s">
        <v>74</v>
      </c>
      <c r="F7" s="18" t="s">
        <v>203</v>
      </c>
      <c r="G7" s="19" t="s">
        <v>59</v>
      </c>
      <c r="H7" s="87" t="s">
        <v>0</v>
      </c>
      <c r="I7" s="87" t="s">
        <v>63</v>
      </c>
      <c r="J7" s="87" t="s">
        <v>64</v>
      </c>
      <c r="K7" s="87" t="s">
        <v>74</v>
      </c>
      <c r="L7" s="18" t="s">
        <v>203</v>
      </c>
    </row>
    <row r="8" spans="1:14" ht="15.75" x14ac:dyDescent="0.25">
      <c r="A8" s="20" t="s">
        <v>60</v>
      </c>
      <c r="B8" s="88">
        <f>B9+B12+B13+B16+B21+B22+B25</f>
        <v>500000</v>
      </c>
      <c r="C8" s="88">
        <f t="shared" ref="C8:F8" si="0">C9+C12+C13+C16+C21+C22+C25</f>
        <v>3529960</v>
      </c>
      <c r="D8" s="88">
        <f t="shared" si="0"/>
        <v>3544960</v>
      </c>
      <c r="E8" s="88">
        <f t="shared" si="0"/>
        <v>3544960</v>
      </c>
      <c r="F8" s="34">
        <f t="shared" si="0"/>
        <v>0</v>
      </c>
      <c r="G8" s="20" t="s">
        <v>61</v>
      </c>
      <c r="H8" s="97">
        <f>H9+H15</f>
        <v>165365396</v>
      </c>
      <c r="I8" s="97">
        <f t="shared" ref="I8:L8" si="1">I9+I15</f>
        <v>179114581</v>
      </c>
      <c r="J8" s="97">
        <f t="shared" si="1"/>
        <v>179129581</v>
      </c>
      <c r="K8" s="97">
        <f t="shared" si="1"/>
        <v>182976071</v>
      </c>
      <c r="L8" s="38">
        <f t="shared" si="1"/>
        <v>0</v>
      </c>
    </row>
    <row r="9" spans="1:14" ht="30" customHeight="1" x14ac:dyDescent="0.25">
      <c r="A9" s="21" t="s">
        <v>124</v>
      </c>
      <c r="B9" s="94">
        <f>B10+B11</f>
        <v>0</v>
      </c>
      <c r="C9" s="89">
        <f t="shared" ref="C9:F9" si="2">C10+C11</f>
        <v>0</v>
      </c>
      <c r="D9" s="89">
        <f t="shared" si="2"/>
        <v>0</v>
      </c>
      <c r="E9" s="89">
        <f t="shared" si="2"/>
        <v>0</v>
      </c>
      <c r="F9" s="35">
        <f t="shared" si="2"/>
        <v>0</v>
      </c>
      <c r="G9" s="25" t="s">
        <v>41</v>
      </c>
      <c r="H9" s="98">
        <f>H10+H11+H12+H13+H14</f>
        <v>163460396</v>
      </c>
      <c r="I9" s="98">
        <f>I10+I11+I12+I13+I14</f>
        <v>177209581</v>
      </c>
      <c r="J9" s="98">
        <f t="shared" ref="J9:L9" si="3">J10+J11+J12+J13+J14</f>
        <v>177224581</v>
      </c>
      <c r="K9" s="98">
        <f t="shared" ref="K9" si="4">K10+K11+K12+K13+K14</f>
        <v>181071071</v>
      </c>
      <c r="L9" s="36">
        <f t="shared" si="3"/>
        <v>0</v>
      </c>
    </row>
    <row r="10" spans="1:14" ht="13.5" customHeight="1" x14ac:dyDescent="0.25">
      <c r="A10" s="23" t="s">
        <v>128</v>
      </c>
      <c r="B10" s="89">
        <f>'1.sz.tábla'!E9</f>
        <v>0</v>
      </c>
      <c r="C10" s="89">
        <f>'1.sz.tábla'!F9</f>
        <v>0</v>
      </c>
      <c r="D10" s="89"/>
      <c r="E10" s="89"/>
      <c r="F10" s="22"/>
      <c r="G10" s="23" t="s">
        <v>42</v>
      </c>
      <c r="H10" s="98">
        <f>'2.sz.tábla'!E10</f>
        <v>128340896</v>
      </c>
      <c r="I10" s="98">
        <f>'2.sz.tábla'!F10</f>
        <v>137826936</v>
      </c>
      <c r="J10" s="98">
        <f>'2.sz.tábla'!G10</f>
        <v>137826936</v>
      </c>
      <c r="K10" s="98">
        <f>'2.sz.tábla'!H10</f>
        <v>139558583</v>
      </c>
      <c r="L10" s="22"/>
    </row>
    <row r="11" spans="1:14" ht="28.5" customHeight="1" x14ac:dyDescent="0.25">
      <c r="A11" s="24" t="s">
        <v>129</v>
      </c>
      <c r="B11" s="90">
        <f>'1.sz.tábla'!E17</f>
        <v>0</v>
      </c>
      <c r="C11" s="90">
        <f>'1.sz.tábla'!F17</f>
        <v>0</v>
      </c>
      <c r="D11" s="90"/>
      <c r="E11" s="90"/>
      <c r="F11" s="22"/>
      <c r="G11" s="23" t="s">
        <v>62</v>
      </c>
      <c r="H11" s="98">
        <f>'2.sz.tábla'!E13</f>
        <v>17552500</v>
      </c>
      <c r="I11" s="98">
        <f>'2.sz.tábla'!F13</f>
        <v>18785685</v>
      </c>
      <c r="J11" s="98">
        <f>'2.sz.tábla'!G13</f>
        <v>18785685</v>
      </c>
      <c r="K11" s="98">
        <f>'2.sz.tábla'!H13</f>
        <v>20276686</v>
      </c>
      <c r="L11" s="22"/>
    </row>
    <row r="12" spans="1:14" ht="31.5" x14ac:dyDescent="0.25">
      <c r="A12" s="21" t="s">
        <v>125</v>
      </c>
      <c r="B12" s="96">
        <f>'1.sz.tábla'!E21</f>
        <v>0</v>
      </c>
      <c r="C12" s="96">
        <f>'1.sz.tábla'!F21</f>
        <v>0</v>
      </c>
      <c r="D12" s="90"/>
      <c r="E12" s="90"/>
      <c r="F12" s="22"/>
      <c r="G12" s="23" t="s">
        <v>44</v>
      </c>
      <c r="H12" s="98">
        <f>'2.sz.tábla'!E14</f>
        <v>17567000</v>
      </c>
      <c r="I12" s="98">
        <f>'2.sz.tábla'!F14</f>
        <v>20596960</v>
      </c>
      <c r="J12" s="98">
        <f>'2.sz.tábla'!G14</f>
        <v>20611960</v>
      </c>
      <c r="K12" s="98">
        <f>'2.sz.tábla'!H14</f>
        <v>21235802</v>
      </c>
      <c r="L12" s="22"/>
    </row>
    <row r="13" spans="1:14" ht="15.75" x14ac:dyDescent="0.25">
      <c r="A13" s="25" t="s">
        <v>23</v>
      </c>
      <c r="B13" s="96">
        <f>B14+B15</f>
        <v>0</v>
      </c>
      <c r="C13" s="96">
        <f>C14+C15</f>
        <v>500000</v>
      </c>
      <c r="D13" s="96">
        <f t="shared" ref="D13:F13" si="5">D14+D15</f>
        <v>500000</v>
      </c>
      <c r="E13" s="96">
        <f t="shared" si="5"/>
        <v>500000</v>
      </c>
      <c r="F13" s="175">
        <f t="shared" si="5"/>
        <v>0</v>
      </c>
      <c r="G13" s="23" t="s">
        <v>127</v>
      </c>
      <c r="H13" s="98">
        <f>'2.sz.tábla'!E20</f>
        <v>0</v>
      </c>
      <c r="I13" s="98">
        <f>'2.sz.tábla'!F20</f>
        <v>0</v>
      </c>
      <c r="J13" s="98">
        <f>'2.sz.tábla'!G20</f>
        <v>0</v>
      </c>
      <c r="K13" s="98">
        <f>'2.sz.tábla'!H20</f>
        <v>0</v>
      </c>
      <c r="L13" s="22"/>
    </row>
    <row r="14" spans="1:14" ht="15.75" x14ac:dyDescent="0.25">
      <c r="A14" s="26" t="s">
        <v>82</v>
      </c>
      <c r="B14" s="90">
        <f>'1.sz.tábla'!E25</f>
        <v>0</v>
      </c>
      <c r="C14" s="90">
        <f>'1.sz.tábla'!F25</f>
        <v>0</v>
      </c>
      <c r="D14" s="90"/>
      <c r="E14" s="90"/>
      <c r="F14" s="22"/>
      <c r="G14" s="23" t="s">
        <v>46</v>
      </c>
      <c r="H14" s="98">
        <f>'2.sz.tábla'!E23</f>
        <v>0</v>
      </c>
      <c r="I14" s="98">
        <f>'2.sz.tábla'!F23</f>
        <v>0</v>
      </c>
      <c r="J14" s="98">
        <f>'2.sz.tábla'!G23</f>
        <v>0</v>
      </c>
      <c r="K14" s="98"/>
      <c r="L14" s="22"/>
    </row>
    <row r="15" spans="1:14" ht="15.75" x14ac:dyDescent="0.25">
      <c r="A15" s="26" t="s">
        <v>78</v>
      </c>
      <c r="B15" s="90">
        <f>'1.sz.tábla'!E28</f>
        <v>0</v>
      </c>
      <c r="C15" s="90">
        <f>'1.sz.tábla'!F28</f>
        <v>500000</v>
      </c>
      <c r="D15" s="90">
        <f>'1.sz.tábla'!G28</f>
        <v>500000</v>
      </c>
      <c r="E15" s="90">
        <f>'1.sz.tábla'!H28</f>
        <v>500000</v>
      </c>
      <c r="F15" s="22"/>
      <c r="G15" s="25" t="s">
        <v>135</v>
      </c>
      <c r="H15" s="98">
        <f>H16+H17+H18</f>
        <v>1905000</v>
      </c>
      <c r="I15" s="98">
        <f t="shared" ref="I15:L15" si="6">I16+I17+I18</f>
        <v>1905000</v>
      </c>
      <c r="J15" s="98">
        <f t="shared" si="6"/>
        <v>1905000</v>
      </c>
      <c r="K15" s="98">
        <f t="shared" si="6"/>
        <v>1905000</v>
      </c>
      <c r="L15" s="36">
        <f t="shared" si="6"/>
        <v>0</v>
      </c>
    </row>
    <row r="16" spans="1:14" ht="15.75" x14ac:dyDescent="0.25">
      <c r="A16" s="25" t="s">
        <v>126</v>
      </c>
      <c r="B16" s="96">
        <f>B17+B18+B19+B20</f>
        <v>500000</v>
      </c>
      <c r="C16" s="96">
        <f>C17+C18+C19+C20</f>
        <v>3029960</v>
      </c>
      <c r="D16" s="96">
        <f t="shared" ref="D16:F16" si="7">D17+D18+D19+D20</f>
        <v>3044960</v>
      </c>
      <c r="E16" s="90">
        <f t="shared" si="7"/>
        <v>3044960</v>
      </c>
      <c r="F16" s="36">
        <f t="shared" si="7"/>
        <v>0</v>
      </c>
      <c r="G16" s="23" t="s">
        <v>47</v>
      </c>
      <c r="H16" s="98">
        <f>'2.sz.tábla'!E27</f>
        <v>1905000</v>
      </c>
      <c r="I16" s="98">
        <f>'2.sz.tábla'!F27</f>
        <v>1905000</v>
      </c>
      <c r="J16" s="98">
        <f>'2.sz.tábla'!G27</f>
        <v>1905000</v>
      </c>
      <c r="K16" s="98">
        <f>'2.sz.tábla'!H27</f>
        <v>1905000</v>
      </c>
      <c r="L16" s="22"/>
    </row>
    <row r="17" spans="1:12" ht="15.75" x14ac:dyDescent="0.25">
      <c r="A17" s="26" t="s">
        <v>94</v>
      </c>
      <c r="B17" s="90">
        <f>'1.sz.tábla'!E32</f>
        <v>500000</v>
      </c>
      <c r="C17" s="90">
        <f>'1.sz.tábla'!F32</f>
        <v>0</v>
      </c>
      <c r="D17" s="90"/>
      <c r="E17" s="90"/>
      <c r="F17" s="22"/>
      <c r="G17" s="23" t="s">
        <v>48</v>
      </c>
      <c r="H17" s="98">
        <f>'2.sz.tábla'!E33</f>
        <v>0</v>
      </c>
      <c r="I17" s="98">
        <f>'2.sz.tábla'!F33</f>
        <v>0</v>
      </c>
      <c r="J17" s="98"/>
      <c r="K17" s="98"/>
      <c r="L17" s="22"/>
    </row>
    <row r="18" spans="1:12" ht="15.75" x14ac:dyDescent="0.25">
      <c r="A18" s="26" t="s">
        <v>130</v>
      </c>
      <c r="B18" s="90">
        <f>'1.sz.tábla'!E34</f>
        <v>0</v>
      </c>
      <c r="C18" s="90">
        <f>'1.sz.tábla'!F34</f>
        <v>0</v>
      </c>
      <c r="D18" s="90"/>
      <c r="E18" s="90"/>
      <c r="F18" s="22"/>
      <c r="G18" s="23" t="s">
        <v>49</v>
      </c>
      <c r="H18" s="98">
        <f>'2.sz.tábla'!E37</f>
        <v>0</v>
      </c>
      <c r="I18" s="98">
        <f>'2.sz.tábla'!F37</f>
        <v>0</v>
      </c>
      <c r="J18" s="98"/>
      <c r="K18" s="98"/>
      <c r="L18" s="22"/>
    </row>
    <row r="19" spans="1:12" ht="15.75" x14ac:dyDescent="0.25">
      <c r="A19" s="26" t="s">
        <v>96</v>
      </c>
      <c r="B19" s="90">
        <f>'1.sz.tábla'!E35</f>
        <v>0</v>
      </c>
      <c r="C19" s="90">
        <f>'1.sz.tábla'!F35</f>
        <v>0</v>
      </c>
      <c r="D19" s="90"/>
      <c r="E19" s="90"/>
      <c r="F19" s="22"/>
      <c r="G19" s="23"/>
      <c r="H19" s="98"/>
      <c r="I19" s="98"/>
      <c r="J19" s="98"/>
      <c r="K19" s="98"/>
      <c r="L19" s="22"/>
    </row>
    <row r="20" spans="1:12" ht="15.75" x14ac:dyDescent="0.25">
      <c r="A20" s="26" t="s">
        <v>97</v>
      </c>
      <c r="B20" s="90">
        <f>'1.sz.tábla'!E36</f>
        <v>0</v>
      </c>
      <c r="C20" s="90">
        <f>'1.sz.tábla'!F36</f>
        <v>3029960</v>
      </c>
      <c r="D20" s="90">
        <f>'1.sz.tábla'!G36</f>
        <v>3044960</v>
      </c>
      <c r="E20" s="90">
        <f>'1.sz.tábla'!H36</f>
        <v>3044960</v>
      </c>
      <c r="F20" s="22"/>
      <c r="G20" s="23"/>
      <c r="H20" s="98"/>
      <c r="I20" s="98"/>
      <c r="J20" s="98"/>
      <c r="K20" s="98"/>
      <c r="L20" s="22"/>
    </row>
    <row r="21" spans="1:12" ht="15.75" x14ac:dyDescent="0.25">
      <c r="A21" s="25" t="s">
        <v>84</v>
      </c>
      <c r="B21" s="90">
        <f>'1.sz.tábla'!E37</f>
        <v>0</v>
      </c>
      <c r="C21" s="90">
        <f>'1.sz.tábla'!F37</f>
        <v>0</v>
      </c>
      <c r="D21" s="90"/>
      <c r="E21" s="90"/>
      <c r="F21" s="22"/>
      <c r="G21" s="23"/>
      <c r="H21" s="98"/>
      <c r="I21" s="98"/>
      <c r="J21" s="98"/>
      <c r="K21" s="98"/>
      <c r="L21" s="22"/>
    </row>
    <row r="22" spans="1:12" ht="15.75" x14ac:dyDescent="0.25">
      <c r="A22" s="25" t="s">
        <v>87</v>
      </c>
      <c r="B22" s="90">
        <f>B23+B24</f>
        <v>0</v>
      </c>
      <c r="C22" s="90">
        <f t="shared" ref="C22:F22" si="8">C23+C24</f>
        <v>0</v>
      </c>
      <c r="D22" s="90">
        <f t="shared" si="8"/>
        <v>0</v>
      </c>
      <c r="E22" s="90">
        <f t="shared" si="8"/>
        <v>0</v>
      </c>
      <c r="F22" s="36">
        <f t="shared" si="8"/>
        <v>0</v>
      </c>
      <c r="G22" s="23"/>
      <c r="H22" s="98"/>
      <c r="I22" s="98"/>
      <c r="J22" s="98"/>
      <c r="K22" s="98"/>
      <c r="L22" s="22"/>
    </row>
    <row r="23" spans="1:12" ht="28.5" customHeight="1" x14ac:dyDescent="0.25">
      <c r="A23" s="24" t="s">
        <v>131</v>
      </c>
      <c r="B23" s="90">
        <f>'1.sz.tábla'!E40</f>
        <v>0</v>
      </c>
      <c r="C23" s="90"/>
      <c r="D23" s="90"/>
      <c r="E23" s="90"/>
      <c r="F23" s="22"/>
      <c r="G23" s="23"/>
      <c r="H23" s="98"/>
      <c r="I23" s="98"/>
      <c r="J23" s="98"/>
      <c r="K23" s="98"/>
      <c r="L23" s="22"/>
    </row>
    <row r="24" spans="1:12" ht="30" customHeight="1" x14ac:dyDescent="0.25">
      <c r="A24" s="24" t="s">
        <v>132</v>
      </c>
      <c r="B24" s="90">
        <f>'1.sz.tábla'!E41</f>
        <v>0</v>
      </c>
      <c r="C24" s="90"/>
      <c r="D24" s="90"/>
      <c r="E24" s="90"/>
      <c r="F24" s="22"/>
      <c r="G24" s="23"/>
      <c r="H24" s="98"/>
      <c r="I24" s="98"/>
      <c r="J24" s="98"/>
      <c r="K24" s="98"/>
      <c r="L24" s="22"/>
    </row>
    <row r="25" spans="1:12" ht="15.75" x14ac:dyDescent="0.25">
      <c r="A25" s="25" t="s">
        <v>88</v>
      </c>
      <c r="B25" s="90">
        <f>B26+B27</f>
        <v>0</v>
      </c>
      <c r="C25" s="90">
        <f t="shared" ref="C25:F25" si="9">C26+C27</f>
        <v>0</v>
      </c>
      <c r="D25" s="90">
        <f t="shared" si="9"/>
        <v>0</v>
      </c>
      <c r="E25" s="90">
        <f t="shared" si="9"/>
        <v>0</v>
      </c>
      <c r="F25" s="36">
        <f t="shared" si="9"/>
        <v>0</v>
      </c>
      <c r="G25" s="23"/>
      <c r="H25" s="98"/>
      <c r="I25" s="98"/>
      <c r="J25" s="98"/>
      <c r="K25" s="98"/>
      <c r="L25" s="22"/>
    </row>
    <row r="26" spans="1:12" ht="31.5" x14ac:dyDescent="0.25">
      <c r="A26" s="24" t="s">
        <v>133</v>
      </c>
      <c r="B26" s="90">
        <f>'1.sz.tábla'!E43</f>
        <v>0</v>
      </c>
      <c r="C26" s="90"/>
      <c r="D26" s="90"/>
      <c r="E26" s="90"/>
      <c r="F26" s="22"/>
      <c r="G26" s="23"/>
      <c r="H26" s="98"/>
      <c r="I26" s="98"/>
      <c r="J26" s="98"/>
      <c r="K26" s="98"/>
      <c r="L26" s="22"/>
    </row>
    <row r="27" spans="1:12" ht="31.5" x14ac:dyDescent="0.25">
      <c r="A27" s="24" t="s">
        <v>134</v>
      </c>
      <c r="B27" s="90">
        <f>'1.sz.tábla'!E44</f>
        <v>0</v>
      </c>
      <c r="C27" s="90"/>
      <c r="D27" s="90"/>
      <c r="E27" s="90"/>
      <c r="F27" s="22"/>
      <c r="G27" s="23"/>
      <c r="H27" s="98"/>
      <c r="I27" s="98"/>
      <c r="J27" s="98"/>
      <c r="K27" s="98"/>
      <c r="L27" s="22"/>
    </row>
    <row r="28" spans="1:12" ht="15.75" x14ac:dyDescent="0.25">
      <c r="A28" s="23"/>
      <c r="B28" s="91"/>
      <c r="C28" s="91"/>
      <c r="D28" s="91"/>
      <c r="E28" s="91"/>
      <c r="F28" s="22"/>
      <c r="G28" s="23"/>
      <c r="H28" s="98"/>
      <c r="I28" s="98"/>
      <c r="J28" s="98"/>
      <c r="K28" s="98"/>
      <c r="L28" s="22"/>
    </row>
    <row r="29" spans="1:12" ht="15.75" x14ac:dyDescent="0.25">
      <c r="A29" s="23"/>
      <c r="B29" s="91"/>
      <c r="C29" s="91"/>
      <c r="D29" s="91"/>
      <c r="E29" s="91"/>
      <c r="F29" s="22"/>
      <c r="G29" s="23"/>
      <c r="H29" s="98"/>
      <c r="I29" s="98"/>
      <c r="J29" s="98"/>
      <c r="K29" s="98"/>
      <c r="L29" s="22"/>
    </row>
    <row r="30" spans="1:12" s="3" customFormat="1" ht="15.75" x14ac:dyDescent="0.25">
      <c r="A30" s="27" t="s">
        <v>186</v>
      </c>
      <c r="B30" s="92">
        <f>B31</f>
        <v>164865396</v>
      </c>
      <c r="C30" s="92">
        <f t="shared" ref="C30:F30" si="10">C31</f>
        <v>175584621</v>
      </c>
      <c r="D30" s="92">
        <f t="shared" si="10"/>
        <v>175584621</v>
      </c>
      <c r="E30" s="92">
        <f t="shared" si="10"/>
        <v>179431111</v>
      </c>
      <c r="F30" s="174">
        <f t="shared" si="10"/>
        <v>0</v>
      </c>
      <c r="G30" s="27" t="s">
        <v>136</v>
      </c>
      <c r="H30" s="99">
        <f>H31</f>
        <v>0</v>
      </c>
      <c r="I30" s="99">
        <f t="shared" ref="I30:L30" si="11">I31</f>
        <v>0</v>
      </c>
      <c r="J30" s="99">
        <f t="shared" si="11"/>
        <v>0</v>
      </c>
      <c r="K30" s="99">
        <f t="shared" si="11"/>
        <v>0</v>
      </c>
      <c r="L30" s="175">
        <f t="shared" si="11"/>
        <v>0</v>
      </c>
    </row>
    <row r="31" spans="1:12" s="3" customFormat="1" ht="15.75" x14ac:dyDescent="0.25">
      <c r="A31" s="25" t="s">
        <v>187</v>
      </c>
      <c r="B31" s="95">
        <f>B32+B33+B34</f>
        <v>164865396</v>
      </c>
      <c r="C31" s="92">
        <f t="shared" ref="C31:F31" si="12">C32+C33+C34</f>
        <v>175584621</v>
      </c>
      <c r="D31" s="92">
        <f t="shared" si="12"/>
        <v>175584621</v>
      </c>
      <c r="E31" s="92">
        <f t="shared" si="12"/>
        <v>179431111</v>
      </c>
      <c r="F31" s="174">
        <f t="shared" si="12"/>
        <v>0</v>
      </c>
      <c r="G31" s="25" t="s">
        <v>137</v>
      </c>
      <c r="H31" s="100">
        <f>H32+H33+H34</f>
        <v>0</v>
      </c>
      <c r="I31" s="99">
        <f t="shared" ref="I31:L31" si="13">I32+I33+I34</f>
        <v>0</v>
      </c>
      <c r="J31" s="99">
        <f t="shared" si="13"/>
        <v>0</v>
      </c>
      <c r="K31" s="99">
        <f t="shared" si="13"/>
        <v>0</v>
      </c>
      <c r="L31" s="175">
        <f t="shared" si="13"/>
        <v>0</v>
      </c>
    </row>
    <row r="32" spans="1:12" ht="28.5" customHeight="1" x14ac:dyDescent="0.25">
      <c r="A32" s="23" t="s">
        <v>138</v>
      </c>
      <c r="B32" s="91">
        <f>'3.sz.tábla'!E11</f>
        <v>0</v>
      </c>
      <c r="C32" s="91">
        <f>'3.sz.tábla'!F11</f>
        <v>0</v>
      </c>
      <c r="D32" s="91">
        <f>'3.sz.tábla'!G11</f>
        <v>0</v>
      </c>
      <c r="E32" s="91">
        <f>'3.sz.tábla'!H11</f>
        <v>1871822</v>
      </c>
      <c r="F32" s="22"/>
      <c r="G32" s="24" t="s">
        <v>188</v>
      </c>
      <c r="H32" s="98">
        <f>'3.sz.tábla'!E23</f>
        <v>0</v>
      </c>
      <c r="I32" s="98">
        <f>'3.sz.tábla'!F23</f>
        <v>0</v>
      </c>
      <c r="J32" s="99"/>
      <c r="K32" s="99"/>
      <c r="L32" s="22"/>
    </row>
    <row r="33" spans="1:12" ht="30" customHeight="1" x14ac:dyDescent="0.25">
      <c r="A33" s="24" t="s">
        <v>139</v>
      </c>
      <c r="B33" s="91">
        <f>'3.sz.tábla'!E12</f>
        <v>0</v>
      </c>
      <c r="C33" s="92"/>
      <c r="D33" s="92"/>
      <c r="E33" s="92"/>
      <c r="F33" s="22"/>
      <c r="G33" s="24" t="s">
        <v>189</v>
      </c>
      <c r="H33" s="98">
        <f>'3.sz.tábla'!E24</f>
        <v>0</v>
      </c>
      <c r="I33" s="98">
        <f>'3.sz.tábla'!F24</f>
        <v>0</v>
      </c>
      <c r="J33" s="99"/>
      <c r="K33" s="99"/>
      <c r="L33" s="22"/>
    </row>
    <row r="34" spans="1:12" ht="15.75" x14ac:dyDescent="0.25">
      <c r="A34" s="23" t="s">
        <v>140</v>
      </c>
      <c r="B34" s="91">
        <f>'3.sz.tábla'!E13</f>
        <v>164865396</v>
      </c>
      <c r="C34" s="91">
        <f>'3.sz.tábla'!F13</f>
        <v>175584621</v>
      </c>
      <c r="D34" s="91">
        <f>'3.sz.tábla'!G13</f>
        <v>175584621</v>
      </c>
      <c r="E34" s="91">
        <f>'3.sz.tábla'!H13</f>
        <v>177559289</v>
      </c>
      <c r="F34" s="22"/>
      <c r="G34" s="23" t="s">
        <v>140</v>
      </c>
      <c r="H34" s="98">
        <f>'3.sz.tábla'!E25</f>
        <v>0</v>
      </c>
      <c r="I34" s="98">
        <f>'3.sz.tábla'!F25</f>
        <v>0</v>
      </c>
      <c r="J34" s="99"/>
      <c r="K34" s="99"/>
      <c r="L34" s="22"/>
    </row>
    <row r="35" spans="1:12" ht="15.75" x14ac:dyDescent="0.25">
      <c r="A35" s="23"/>
      <c r="B35" s="91"/>
      <c r="C35" s="91"/>
      <c r="D35" s="91"/>
      <c r="E35" s="91"/>
      <c r="F35" s="22"/>
      <c r="G35" s="23"/>
      <c r="H35" s="98"/>
      <c r="I35" s="98"/>
      <c r="J35" s="98"/>
      <c r="K35" s="98"/>
      <c r="L35" s="22"/>
    </row>
    <row r="36" spans="1:12" ht="15.75" x14ac:dyDescent="0.25">
      <c r="A36" s="23"/>
      <c r="B36" s="91"/>
      <c r="C36" s="91"/>
      <c r="D36" s="91"/>
      <c r="E36" s="91"/>
      <c r="F36" s="22"/>
      <c r="G36" s="23"/>
      <c r="H36" s="98"/>
      <c r="I36" s="98"/>
      <c r="J36" s="98"/>
      <c r="K36" s="98"/>
      <c r="L36" s="22"/>
    </row>
    <row r="37" spans="1:12" ht="15.75" x14ac:dyDescent="0.25">
      <c r="A37" s="23"/>
      <c r="B37" s="91"/>
      <c r="C37" s="91"/>
      <c r="D37" s="91"/>
      <c r="E37" s="91"/>
      <c r="F37" s="22"/>
      <c r="G37" s="23"/>
      <c r="H37" s="98"/>
      <c r="I37" s="98"/>
      <c r="J37" s="98"/>
      <c r="K37" s="98"/>
      <c r="L37" s="22"/>
    </row>
    <row r="38" spans="1:12" ht="16.5" thickBot="1" x14ac:dyDescent="0.3">
      <c r="A38" s="28" t="s">
        <v>141</v>
      </c>
      <c r="B38" s="93">
        <f>B8+B30</f>
        <v>165365396</v>
      </c>
      <c r="C38" s="93">
        <f t="shared" ref="C38:F38" si="14">C8+C30</f>
        <v>179114581</v>
      </c>
      <c r="D38" s="93">
        <f t="shared" si="14"/>
        <v>179129581</v>
      </c>
      <c r="E38" s="93">
        <f t="shared" si="14"/>
        <v>182976071</v>
      </c>
      <c r="F38" s="37">
        <f t="shared" si="14"/>
        <v>0</v>
      </c>
      <c r="G38" s="28" t="s">
        <v>142</v>
      </c>
      <c r="H38" s="101">
        <f>H8+H30</f>
        <v>165365396</v>
      </c>
      <c r="I38" s="101">
        <f t="shared" ref="I38:L38" si="15">I8+I30</f>
        <v>179114581</v>
      </c>
      <c r="J38" s="101">
        <f t="shared" si="15"/>
        <v>179129581</v>
      </c>
      <c r="K38" s="101">
        <f t="shared" si="15"/>
        <v>182976071</v>
      </c>
      <c r="L38" s="39">
        <f t="shared" si="15"/>
        <v>0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1.sz.tábla</vt:lpstr>
      <vt:lpstr>2.sz.tábla</vt:lpstr>
      <vt:lpstr>3.sz.tábla</vt:lpstr>
      <vt:lpstr>4.sz.tábla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2026-02-12T13:18:33Z</dcterms:modified>
</cp:coreProperties>
</file>