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0350" activeTab="3"/>
  </bookViews>
  <sheets>
    <sheet name="1.sz.tábla" sheetId="1" r:id="rId1"/>
    <sheet name="2.sz.tábla" sheetId="2" r:id="rId2"/>
    <sheet name="3.sz.tábla" sheetId="3" r:id="rId3"/>
    <sheet name="4.sz.tábla" sheetId="4" r:id="rId4"/>
  </sheets>
  <calcPr calcId="152511"/>
</workbook>
</file>

<file path=xl/calcChain.xml><?xml version="1.0" encoding="utf-8"?>
<calcChain xmlns="http://schemas.openxmlformats.org/spreadsheetml/2006/main">
  <c r="E16" i="4" l="1"/>
  <c r="C33" i="4"/>
  <c r="D33" i="4"/>
  <c r="E33" i="4"/>
  <c r="K16" i="4"/>
  <c r="K10" i="4"/>
  <c r="K11" i="4"/>
  <c r="K12" i="4"/>
  <c r="K13" i="4"/>
  <c r="K14" i="4"/>
  <c r="E35" i="4"/>
  <c r="E17" i="4"/>
  <c r="E18" i="4"/>
  <c r="E19" i="4"/>
  <c r="E20" i="4"/>
  <c r="E21" i="4"/>
  <c r="H29" i="3"/>
  <c r="H46" i="1"/>
  <c r="H47" i="1"/>
  <c r="H8" i="3"/>
  <c r="H39" i="2"/>
  <c r="H40" i="2"/>
  <c r="H41" i="2"/>
  <c r="H31" i="1"/>
  <c r="D16" i="4" l="1"/>
  <c r="J16" i="4"/>
  <c r="J10" i="4"/>
  <c r="J11" i="4"/>
  <c r="J12" i="4"/>
  <c r="J13" i="4"/>
  <c r="J14" i="4"/>
  <c r="D35" i="4"/>
  <c r="D17" i="4"/>
  <c r="D18" i="4"/>
  <c r="D19" i="4"/>
  <c r="D20" i="4"/>
  <c r="D21" i="4"/>
  <c r="G29" i="3" l="1"/>
  <c r="G39" i="2" l="1"/>
  <c r="G40" i="2"/>
  <c r="G41" i="2"/>
  <c r="G47" i="1"/>
  <c r="G46" i="1"/>
  <c r="G31" i="1"/>
  <c r="D29" i="3" l="1"/>
  <c r="C19" i="4" l="1"/>
  <c r="C20" i="4"/>
  <c r="B20" i="4"/>
  <c r="B18" i="4"/>
  <c r="B21" i="4"/>
  <c r="C17" i="4" l="1"/>
  <c r="C35" i="4"/>
  <c r="F31" i="1"/>
  <c r="B19" i="4" l="1"/>
  <c r="G20" i="3"/>
  <c r="H20" i="3"/>
  <c r="I20" i="3"/>
  <c r="G8" i="3"/>
  <c r="I8" i="3"/>
  <c r="E10" i="3" l="1"/>
  <c r="F10" i="3"/>
  <c r="F23" i="2" l="1"/>
  <c r="I14" i="4" s="1"/>
  <c r="I33" i="4"/>
  <c r="I34" i="4"/>
  <c r="I35" i="4"/>
  <c r="I11" i="4"/>
  <c r="B33" i="4"/>
  <c r="C21" i="4"/>
  <c r="C18" i="4"/>
  <c r="F33" i="2"/>
  <c r="I17" i="4" s="1"/>
  <c r="F38" i="1"/>
  <c r="C22" i="4" s="1"/>
  <c r="G32" i="1"/>
  <c r="G24" i="1"/>
  <c r="F28" i="1"/>
  <c r="C15" i="4" s="1"/>
  <c r="F25" i="1"/>
  <c r="C14" i="4" s="1"/>
  <c r="F21" i="1"/>
  <c r="G22" i="1"/>
  <c r="G21" i="1" s="1"/>
  <c r="F17" i="1"/>
  <c r="C11" i="4" s="1"/>
  <c r="G17" i="1"/>
  <c r="H17" i="1"/>
  <c r="I17" i="1"/>
  <c r="F9" i="1"/>
  <c r="G9" i="1"/>
  <c r="G8" i="1" s="1"/>
  <c r="H9" i="1"/>
  <c r="H8" i="1" s="1"/>
  <c r="I9" i="1"/>
  <c r="I8" i="1" s="1"/>
  <c r="F48" i="1" l="1"/>
  <c r="C16" i="4"/>
  <c r="C12" i="4"/>
  <c r="C13" i="4"/>
  <c r="F24" i="1"/>
  <c r="F8" i="1"/>
  <c r="C10" i="4"/>
  <c r="C9" i="4" s="1"/>
  <c r="H11" i="4"/>
  <c r="H35" i="4"/>
  <c r="H34" i="4"/>
  <c r="H33" i="4"/>
  <c r="B35" i="4"/>
  <c r="B34" i="4"/>
  <c r="B28" i="4"/>
  <c r="B27" i="4"/>
  <c r="B25" i="4"/>
  <c r="B24" i="4"/>
  <c r="F47" i="1" l="1"/>
  <c r="F46" i="1"/>
  <c r="F8" i="3" s="1"/>
  <c r="E33" i="2"/>
  <c r="H17" i="4" s="1"/>
  <c r="E37" i="2"/>
  <c r="H18" i="4" s="1"/>
  <c r="E23" i="2"/>
  <c r="H14" i="4" s="1"/>
  <c r="I32" i="4" l="1"/>
  <c r="I31" i="4" s="1"/>
  <c r="J32" i="4"/>
  <c r="J31" i="4" s="1"/>
  <c r="K32" i="4"/>
  <c r="L32" i="4"/>
  <c r="L31" i="4" s="1"/>
  <c r="K31" i="4"/>
  <c r="J15" i="4"/>
  <c r="K15" i="4"/>
  <c r="L15" i="4"/>
  <c r="J9" i="4"/>
  <c r="K9" i="4"/>
  <c r="L9" i="4"/>
  <c r="L8" i="4"/>
  <c r="H32" i="4"/>
  <c r="H31" i="4" s="1"/>
  <c r="C32" i="4"/>
  <c r="C31" i="4" s="1"/>
  <c r="D32" i="4"/>
  <c r="D31" i="4" s="1"/>
  <c r="E32" i="4"/>
  <c r="E31" i="4" s="1"/>
  <c r="F32" i="4"/>
  <c r="F31" i="4" s="1"/>
  <c r="B32" i="4"/>
  <c r="B31" i="4" s="1"/>
  <c r="C26" i="4"/>
  <c r="D26" i="4"/>
  <c r="E26" i="4"/>
  <c r="F26" i="4"/>
  <c r="C23" i="4"/>
  <c r="C8" i="4" s="1"/>
  <c r="D23" i="4"/>
  <c r="E23" i="4"/>
  <c r="F23" i="4"/>
  <c r="F16" i="4"/>
  <c r="D13" i="4"/>
  <c r="E13" i="4"/>
  <c r="F13" i="4"/>
  <c r="D9" i="4"/>
  <c r="D8" i="4" s="1"/>
  <c r="E9" i="4"/>
  <c r="F9" i="4"/>
  <c r="F8" i="4" s="1"/>
  <c r="F39" i="4" s="1"/>
  <c r="B26" i="4"/>
  <c r="B23" i="4"/>
  <c r="F22" i="3"/>
  <c r="F21" i="3" s="1"/>
  <c r="G21" i="3"/>
  <c r="G26" i="3" s="1"/>
  <c r="H21" i="3"/>
  <c r="H26" i="3" s="1"/>
  <c r="I21" i="3"/>
  <c r="I26" i="3" s="1"/>
  <c r="E22" i="3"/>
  <c r="E21" i="3" s="1"/>
  <c r="F9" i="3"/>
  <c r="F14" i="3" s="1"/>
  <c r="G10" i="3"/>
  <c r="G9" i="3" s="1"/>
  <c r="G14" i="3" s="1"/>
  <c r="H10" i="3"/>
  <c r="H9" i="3" s="1"/>
  <c r="H14" i="3" s="1"/>
  <c r="I10" i="3"/>
  <c r="I9" i="3" s="1"/>
  <c r="I14" i="3" s="1"/>
  <c r="E9" i="3"/>
  <c r="F37" i="2"/>
  <c r="I18" i="4" s="1"/>
  <c r="G37" i="2"/>
  <c r="H37" i="2"/>
  <c r="G33" i="2"/>
  <c r="H33" i="2"/>
  <c r="F27" i="2"/>
  <c r="G27" i="2"/>
  <c r="H27" i="2"/>
  <c r="E27" i="2"/>
  <c r="G23" i="2"/>
  <c r="H23" i="2"/>
  <c r="F20" i="2"/>
  <c r="I13" i="4" s="1"/>
  <c r="G20" i="2"/>
  <c r="H20" i="2"/>
  <c r="F14" i="2"/>
  <c r="I12" i="4" s="1"/>
  <c r="G14" i="2"/>
  <c r="H14" i="2"/>
  <c r="F10" i="2"/>
  <c r="G10" i="2"/>
  <c r="H10" i="2"/>
  <c r="E20" i="2"/>
  <c r="H13" i="4" s="1"/>
  <c r="E14" i="2"/>
  <c r="H12" i="4" s="1"/>
  <c r="E10" i="2"/>
  <c r="D39" i="4" l="1"/>
  <c r="K8" i="4"/>
  <c r="K39" i="4" s="1"/>
  <c r="J8" i="4"/>
  <c r="J39" i="4" s="1"/>
  <c r="L39" i="4"/>
  <c r="E8" i="4"/>
  <c r="E39" i="4" s="1"/>
  <c r="E40" i="2"/>
  <c r="F40" i="2"/>
  <c r="C39" i="4"/>
  <c r="F41" i="2"/>
  <c r="I16" i="4"/>
  <c r="I15" i="4" s="1"/>
  <c r="H16" i="4"/>
  <c r="H15" i="4" s="1"/>
  <c r="E41" i="2"/>
  <c r="E39" i="2"/>
  <c r="E20" i="3" s="1"/>
  <c r="E26" i="3" s="1"/>
  <c r="I10" i="4"/>
  <c r="I9" i="4" s="1"/>
  <c r="F39" i="2"/>
  <c r="F20" i="3" s="1"/>
  <c r="F29" i="3" s="1"/>
  <c r="H10" i="4"/>
  <c r="H9" i="4" s="1"/>
  <c r="E43" i="1"/>
  <c r="E40" i="1"/>
  <c r="E38" i="1"/>
  <c r="B22" i="4" s="1"/>
  <c r="E31" i="1"/>
  <c r="E28" i="1"/>
  <c r="B15" i="4" s="1"/>
  <c r="E25" i="1"/>
  <c r="E21" i="1"/>
  <c r="B12" i="4" s="1"/>
  <c r="E17" i="1"/>
  <c r="B11" i="4" s="1"/>
  <c r="E9" i="1"/>
  <c r="B10" i="4" s="1"/>
  <c r="F26" i="3" l="1"/>
  <c r="H8" i="4"/>
  <c r="H39" i="4" s="1"/>
  <c r="I8" i="4"/>
  <c r="I39" i="4" s="1"/>
  <c r="B9" i="4"/>
  <c r="E48" i="1"/>
  <c r="E24" i="1"/>
  <c r="B14" i="4"/>
  <c r="B13" i="4" s="1"/>
  <c r="B17" i="4"/>
  <c r="B16" i="4" s="1"/>
  <c r="E8" i="1"/>
  <c r="E46" i="1" l="1"/>
  <c r="E8" i="3" s="1"/>
  <c r="E29" i="3" s="1"/>
  <c r="E47" i="1"/>
  <c r="B8" i="4"/>
  <c r="B39" i="4" s="1"/>
  <c r="E14" i="3" l="1"/>
</calcChain>
</file>

<file path=xl/sharedStrings.xml><?xml version="1.0" encoding="utf-8"?>
<sst xmlns="http://schemas.openxmlformats.org/spreadsheetml/2006/main" count="301" uniqueCount="211">
  <si>
    <t>Eredeti előirányzat</t>
  </si>
  <si>
    <t>Bevételi forrás megnevezése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</si>
  <si>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</si>
  <si>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</si>
  <si>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</si>
  <si>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</si>
  <si>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</si>
  <si>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</si>
  <si>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</si>
  <si>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</si>
  <si>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</si>
  <si>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</si>
  <si>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</si>
  <si>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</si>
  <si>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</si>
  <si>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</si>
  <si>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</si>
  <si>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</si>
  <si>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</si>
  <si>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</si>
  <si>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</si>
  <si>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</si>
  <si>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</si>
  <si>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III. Közhatalmi bevételek</t>
  </si>
  <si>
    <t>KÖLTSÉGVETÉSI BEVÉTEL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</si>
  <si>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</si>
  <si>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</si>
  <si>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</si>
  <si>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</si>
  <si>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</si>
  <si>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</si>
  <si>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</si>
  <si>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</si>
  <si>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</si>
  <si>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</si>
  <si>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</si>
  <si>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</si>
  <si>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</si>
  <si>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Sor-
sz.</t>
  </si>
  <si>
    <t>S.
sz.</t>
  </si>
  <si>
    <t>Kiadási előirányzat megnevezése</t>
  </si>
  <si>
    <t>I. Működési kiadás</t>
  </si>
  <si>
    <t>1. Személyi juttatás</t>
  </si>
  <si>
    <t>2. Munkaadót terhelő járulék</t>
  </si>
  <si>
    <t>3. Dologi és egyéb folyó kiadások</t>
  </si>
  <si>
    <t>4. Ellátottak pénzbeli juttatásai</t>
  </si>
  <si>
    <t>5. Egyéb működési célú kiadások</t>
  </si>
  <si>
    <t>1. Beruházás</t>
  </si>
  <si>
    <t>2. Felújítás</t>
  </si>
  <si>
    <t>3. Egyéb felhalmozási kiadás</t>
  </si>
  <si>
    <t>MEGNEVEZÉS</t>
  </si>
  <si>
    <t>I. Költségvetési bevétel</t>
  </si>
  <si>
    <t>II. Finanszírozási bevétel</t>
  </si>
  <si>
    <t>I. Költégvetési kiadás</t>
  </si>
  <si>
    <t>II. Finanszírozási kiadás</t>
  </si>
  <si>
    <t>BEVÉTEL</t>
  </si>
  <si>
    <t>KIADÁS</t>
  </si>
  <si>
    <t>BEVÉTELEK</t>
  </si>
  <si>
    <t>KIADÁSOK</t>
  </si>
  <si>
    <t>Megnevezés</t>
  </si>
  <si>
    <t>A/ KÖLTSÉGVETÉSI BEVÉTELEK</t>
  </si>
  <si>
    <t>A/ KÖLTSÉGVETÉSI KIADÁSOK</t>
  </si>
  <si>
    <t>2. Munkaadót terhelő járulékok</t>
  </si>
  <si>
    <t>I. módosított ei.</t>
  </si>
  <si>
    <t>II. módosított ei.</t>
  </si>
  <si>
    <t>IV. módosított ei.</t>
  </si>
  <si>
    <t>K1</t>
  </si>
  <si>
    <t>K2</t>
  </si>
  <si>
    <t>K3</t>
  </si>
  <si>
    <t>K4</t>
  </si>
  <si>
    <t>K5</t>
  </si>
  <si>
    <t>K6</t>
  </si>
  <si>
    <t>K7</t>
  </si>
  <si>
    <t>K8</t>
  </si>
  <si>
    <t>Rovat</t>
  </si>
  <si>
    <t>III. módosított ei.</t>
  </si>
  <si>
    <t>B1</t>
  </si>
  <si>
    <t>B2</t>
  </si>
  <si>
    <t>B3</t>
  </si>
  <si>
    <t>2. Egyéb közhatalmi bevételek</t>
  </si>
  <si>
    <t>II. Felhalmozási célú  támogatások államháztartáson  belülről</t>
  </si>
  <si>
    <t>I.  Működési célú támogatások   államháztartáson belülről</t>
  </si>
  <si>
    <t>1. Egyéb felhalmozási célú támogatások államháztartáson belülről</t>
  </si>
  <si>
    <t>1. Értékesítés és forgalmi adók</t>
  </si>
  <si>
    <t>IV.Működési bevételek</t>
  </si>
  <si>
    <t>B4</t>
  </si>
  <si>
    <t>V. Felhalmozási bevételek</t>
  </si>
  <si>
    <t>B5</t>
  </si>
  <si>
    <t>B6</t>
  </si>
  <si>
    <t>VI. Működési célú átvett pénzeszközök</t>
  </si>
  <si>
    <t>VII. Felhalmozási célú átvett pénzeszközök</t>
  </si>
  <si>
    <t>B7</t>
  </si>
  <si>
    <t>1. Működési célú átvett pénzeszközök államháztartáson belülről</t>
  </si>
  <si>
    <t>2. Működési célú átvett pénzeszközök államháztartáson kívülről</t>
  </si>
  <si>
    <t>1. Felhalmozási célú átvett pénzeszközök államháztartáson belülről</t>
  </si>
  <si>
    <t>2. Felhalmozási célú átvett pénzeszközök államháztartáson kívülről</t>
  </si>
  <si>
    <t>1. Szolgáltatások ellenértéke</t>
  </si>
  <si>
    <t>2. Közvetített szolgáltatás</t>
  </si>
  <si>
    <t>3. Kiszámlázott általános forgalmi adó</t>
  </si>
  <si>
    <t>4. Egyéb működési bevétel</t>
  </si>
  <si>
    <t>35.</t>
  </si>
  <si>
    <t>36.</t>
  </si>
  <si>
    <t>37.</t>
  </si>
  <si>
    <t>K9</t>
  </si>
  <si>
    <t>1. Belföldi finanszírozási kiadások</t>
  </si>
  <si>
    <t>1.2 Államháztartáson belüli megelőlegezések visszafizetése</t>
  </si>
  <si>
    <t>1.3 Központi irányítószervi támogatások</t>
  </si>
  <si>
    <t>B8</t>
  </si>
  <si>
    <t>1. Belföldi finanszírozási bevétel</t>
  </si>
  <si>
    <t>1.1 Maradvány igénybevétel</t>
  </si>
  <si>
    <t>1.1 Foglalkoztatottak személyi juttatása</t>
  </si>
  <si>
    <t>1.2 Külső személyi juttatás</t>
  </si>
  <si>
    <t>3.1 Készletbeszerzések</t>
  </si>
  <si>
    <t>3.2 Kommunikációs szolgáltatások</t>
  </si>
  <si>
    <t>3.3 Szolgáltatási kiadások</t>
  </si>
  <si>
    <t>3.4 Kiküldetések, reklám- és propaganda kiadások</t>
  </si>
  <si>
    <t>3.5 Különféle befizetések és egyéb dologi kiadások</t>
  </si>
  <si>
    <t>4.1 Települési támogatás</t>
  </si>
  <si>
    <t>4.2 Köztemetés</t>
  </si>
  <si>
    <t>38.</t>
  </si>
  <si>
    <t>39.</t>
  </si>
  <si>
    <t>MŰKÖDÉSI KÖLTSÉGVETÉSI BEVÉTEL</t>
  </si>
  <si>
    <t>FELHALMOZÁSI KÖLTSÉGVETÉSI BEVÉTEL</t>
  </si>
  <si>
    <t>KÖLTSÉGVETÉSI KIADÁS</t>
  </si>
  <si>
    <t>MŰKÖDÉSI KÖLTSÉGVETÉSI KIADÁS</t>
  </si>
  <si>
    <t>FELHALMOZÁSI KÖLTSÉGVETÉSI KIADÁS</t>
  </si>
  <si>
    <t>I. Működési célú támogatások  államháztartáson belülről</t>
  </si>
  <si>
    <t>II. Felhalmozási célú támogatások államháztartáson belülről</t>
  </si>
  <si>
    <t>IV. Működési bevételek</t>
  </si>
  <si>
    <t>VI.Működési célú átvett pénzeszközök</t>
  </si>
  <si>
    <t>4. Ellátottak pénzbeli juttatása</t>
  </si>
  <si>
    <t>1. Önkormányzat működési támogatása</t>
  </si>
  <si>
    <t>2. Egyéb működési célú támogatások államháztartáson belülről</t>
  </si>
  <si>
    <t>2. Közvetített szolgáltatások</t>
  </si>
  <si>
    <t>1. Működési célú átvett pénzeszköz államháztartáson belülről</t>
  </si>
  <si>
    <t>2. Működési célú átvett pénzeszköz államháztartáson kívülről</t>
  </si>
  <si>
    <t>1. Felhalmozási célú átvett pénzeszköz államháztartáson belülről</t>
  </si>
  <si>
    <t>2. Felhalmozási célú átvett pénzeszköz államháztartáson kívülről</t>
  </si>
  <si>
    <t>II. Felhalmozási kiadás</t>
  </si>
  <si>
    <t>B/FINANSZÍROZÁSI KIADÁSOK</t>
  </si>
  <si>
    <t>I. Belföldi finanszírozási kiadás</t>
  </si>
  <si>
    <t>1. Maradvány igénybevétele</t>
  </si>
  <si>
    <t>2. Államháztartáson belüli megelőlegezések</t>
  </si>
  <si>
    <t>3. Központi irányítószervi támogatások</t>
  </si>
  <si>
    <t>KÖLTSÉGVETÉSI ÖSSZESÍTETT BEVÉTEL:</t>
  </si>
  <si>
    <t>KÖLTSÉGVETÉSI ÖSSZESÍTETT KIADÁS</t>
  </si>
  <si>
    <t>Finanszírozási kiadás- bevétel jogcímenként</t>
  </si>
  <si>
    <t>5.1 Egyéb működési támogatás államháztartáson belülre</t>
  </si>
  <si>
    <t>5.3 Tartalék</t>
  </si>
  <si>
    <t>5.2 Egyéb mőködési támogatás államháztartáson kívülre</t>
  </si>
  <si>
    <t>1.1 Helyi önkormányzatok működésének általános támogatása</t>
  </si>
  <si>
    <t>1.2 Települési önkormányzatok köznevelési feladatainak támogatása</t>
  </si>
  <si>
    <t>1.4 Települési önkormányzat gyermekétkeztetési feladatok támogatása</t>
  </si>
  <si>
    <t>1.5 Települési önkormányzat kulturális feladatok támogatása</t>
  </si>
  <si>
    <t>1.6 Működési célú költségvetési és kiegészítő támogatások</t>
  </si>
  <si>
    <t>Költségvetés összesített bevétel</t>
  </si>
  <si>
    <t>Költségvetés összesített kiadás</t>
  </si>
  <si>
    <t>I. módosított előirányzat</t>
  </si>
  <si>
    <t>II. módosított előirányzat</t>
  </si>
  <si>
    <t>III. módosított előirányzat</t>
  </si>
  <si>
    <t>KÖLTSÉGVETÉSI EGYENLEG</t>
  </si>
  <si>
    <t>összesen</t>
  </si>
  <si>
    <t>eredeti előirányzat</t>
  </si>
  <si>
    <t>6. Beruházások</t>
  </si>
  <si>
    <t>7. Felújítások</t>
  </si>
  <si>
    <t>8. Egyéb felhalmozási kiadás</t>
  </si>
  <si>
    <t>6.1 Immateriális javak beszerzése, létesítése</t>
  </si>
  <si>
    <t>6.2 Ingatlanok beszerzése, létesítése</t>
  </si>
  <si>
    <t>6.3 Informatikai eszközök beszerzése, létesítése</t>
  </si>
  <si>
    <t>6.4 Egyéb tárgyi eszközök beszerzése, létesítése</t>
  </si>
  <si>
    <t>7.1 Ingatlanok felújítása</t>
  </si>
  <si>
    <t xml:space="preserve">7.2 Egyéb tárgyi eszköz felújítása </t>
  </si>
  <si>
    <t xml:space="preserve"> 3. Ellátási díjak</t>
  </si>
  <si>
    <t>4. Kiszámlázott általános forgalmi adó</t>
  </si>
  <si>
    <t>5. Egyéb működési bevétel</t>
  </si>
  <si>
    <t>40.</t>
  </si>
  <si>
    <t>4. Ellátási díj</t>
  </si>
  <si>
    <t>1.3 Települési önkormányzat egyes szociális és gyermekjóléti  támogatása</t>
  </si>
  <si>
    <t xml:space="preserve">   2.1 Eu-s programok és azok hazai finanszírozása</t>
  </si>
  <si>
    <t xml:space="preserve"> 1.7 Elszámolásból származó bevételek</t>
  </si>
  <si>
    <t xml:space="preserve">   2.2 Társadalombiztosítási alapok</t>
  </si>
  <si>
    <t xml:space="preserve">  2.3 Elkülönített állami pénzalapok</t>
  </si>
  <si>
    <t>1.1 Eu-s programok és azok hazai finanszírozása</t>
  </si>
  <si>
    <t xml:space="preserve">   1.1 Állandó jelleggel végzett iparűzési tevékenység után fizetendő helyi iparűzési adó</t>
  </si>
  <si>
    <t xml:space="preserve">  2.1 Bírság</t>
  </si>
  <si>
    <t xml:space="preserve">   2.2 Talajterhelési díj</t>
  </si>
  <si>
    <t>1. Értékesítésből származó bevételek</t>
  </si>
  <si>
    <t>6.5 Beruházási célú előzetesen felszámított áfa</t>
  </si>
  <si>
    <t>1.2 Államháztartáson belüli megelőlegezések</t>
  </si>
  <si>
    <t>1.1 Hitel-, kölcsöntörlesztés államháztartáson kívülre</t>
  </si>
  <si>
    <t>B/FINANSZÍROZÁSI BEVÉTELEK</t>
  </si>
  <si>
    <t>I. Belföldi finanszírozási bevétel</t>
  </si>
  <si>
    <t>2. Államháztartáson belüli megelőlegezések visszafizetése</t>
  </si>
  <si>
    <t>1. Hitel-, kölcsöntörlesztés államháztartáson kívülre</t>
  </si>
  <si>
    <t xml:space="preserve">    1.1 Tárgyieszköz bérbeadásából származó bevétek</t>
  </si>
  <si>
    <t>7.3 Felújítási célú előzetesen felszámított áfa</t>
  </si>
  <si>
    <t>8.1 Tartalék</t>
  </si>
  <si>
    <t>Az Izsáki Általános Művelődési Központ 2025. évi kötségvetési  bevétele - forrásonként</t>
  </si>
  <si>
    <t>Az Izsáki Általános Művelődési Központ 2025. évi  költségvetési kiadása - kiadási jogcím szerint</t>
  </si>
  <si>
    <t>2025. évi előirányzat</t>
  </si>
  <si>
    <t>2024. évi teljesítés</t>
  </si>
  <si>
    <t>2025.évi előirányzat</t>
  </si>
  <si>
    <t>2024.évi teljesítés</t>
  </si>
  <si>
    <t xml:space="preserve"> Az Izsáki Általános Művelődési Központ 2025. évi költségvetési egyenleg megállapítása</t>
  </si>
  <si>
    <t xml:space="preserve"> Az Izsáki Általános Művelődési Központ 2025. évi költségvetésének mérlege</t>
  </si>
  <si>
    <t>4. melléklet  a 3/2025. (II. 28.) önkormányzati rendelethez</t>
  </si>
  <si>
    <t>4.  melléklet  1. számú tábla</t>
  </si>
  <si>
    <t>4. melléklet 2. számú tábla</t>
  </si>
  <si>
    <t>4.  melléklet 3. számú tábla</t>
  </si>
  <si>
    <t>4.  melléklet 4. számú tábla</t>
  </si>
  <si>
    <t>teljesítés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</si>
</sst>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23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20"/>
      <color theme="1"/>
      <name val="Calibri"/>
      <family val="2"/>
      <scheme val="minor"/>
    </font>
    <font>
      <b/>
      <sz val="20"/>
      <color theme="1"/>
      <name val="Calibri"/>
      <family val="2"/>
      <charset val="238"/>
      <scheme val="minor"/>
    </font>
    <font>
      <i/>
      <sz val="2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20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76">
    <xf numFmtId="0" fontId="0" fillId="0" borderId="0" xfId="0"/>
    <xf numFmtId="0" fontId="0" fillId="0" borderId="0" xfId="0" applyAlignment="1">
      <alignment horizontal="center"/>
    </xf>
    <xf numFmtId="0" fontId="0" fillId="0" borderId="5" xfId="0" applyBorder="1" applyAlignment="1">
      <alignment horizontal="left" indent="1"/>
    </xf>
    <xf numFmtId="0" fontId="2" fillId="0" borderId="0" xfId="0" applyFont="1"/>
    <xf numFmtId="0" fontId="0" fillId="0" borderId="4" xfId="0" applyBorder="1"/>
    <xf numFmtId="164" fontId="0" fillId="0" borderId="5" xfId="1" applyNumberFormat="1" applyFont="1" applyBorder="1" applyAlignment="1">
      <alignment horizontal="center"/>
    </xf>
    <xf numFmtId="0" fontId="0" fillId="0" borderId="0" xfId="0" applyAlignment="1"/>
    <xf numFmtId="164" fontId="0" fillId="0" borderId="6" xfId="1" applyNumberFormat="1" applyFont="1" applyBorder="1" applyAlignment="1">
      <alignment horizontal="center"/>
    </xf>
    <xf numFmtId="0" fontId="0" fillId="0" borderId="16" xfId="0" applyBorder="1" applyAlignment="1">
      <alignment horizontal="left" indent="1"/>
    </xf>
    <xf numFmtId="0" fontId="0" fillId="0" borderId="6" xfId="0" applyBorder="1"/>
    <xf numFmtId="0" fontId="0" fillId="0" borderId="20" xfId="0" applyBorder="1"/>
    <xf numFmtId="0" fontId="0" fillId="0" borderId="15" xfId="0" applyBorder="1"/>
    <xf numFmtId="0" fontId="2" fillId="0" borderId="18" xfId="0" applyFont="1" applyBorder="1"/>
    <xf numFmtId="0" fontId="0" fillId="0" borderId="18" xfId="0" applyBorder="1" applyAlignment="1">
      <alignment horizontal="left" indent="1"/>
    </xf>
    <xf numFmtId="0" fontId="3" fillId="0" borderId="25" xfId="0" applyFont="1" applyBorder="1"/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4" xfId="0" applyFont="1" applyBorder="1" applyAlignment="1">
      <alignment horizontal="left" vertical="center"/>
    </xf>
    <xf numFmtId="0" fontId="2" fillId="0" borderId="2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1" xfId="0" applyFont="1" applyBorder="1"/>
    <xf numFmtId="0" fontId="11" fillId="0" borderId="4" xfId="0" applyFont="1" applyBorder="1" applyAlignment="1">
      <alignment wrapText="1"/>
    </xf>
    <xf numFmtId="164" fontId="4" fillId="0" borderId="6" xfId="1" applyNumberFormat="1" applyFont="1" applyBorder="1" applyAlignment="1">
      <alignment horizontal="center"/>
    </xf>
    <xf numFmtId="0" fontId="4" fillId="0" borderId="4" xfId="0" applyFont="1" applyBorder="1"/>
    <xf numFmtId="0" fontId="4" fillId="0" borderId="4" xfId="0" applyFont="1" applyBorder="1" applyAlignment="1">
      <alignment wrapText="1"/>
    </xf>
    <xf numFmtId="0" fontId="11" fillId="0" borderId="4" xfId="0" applyFont="1" applyBorder="1"/>
    <xf numFmtId="0" fontId="4" fillId="0" borderId="4" xfId="0" applyFont="1" applyFill="1" applyBorder="1" applyAlignment="1">
      <alignment wrapText="1"/>
    </xf>
    <xf numFmtId="0" fontId="6" fillId="0" borderId="4" xfId="0" applyFont="1" applyBorder="1"/>
    <xf numFmtId="0" fontId="6" fillId="0" borderId="7" xfId="0" applyFont="1" applyBorder="1"/>
    <xf numFmtId="0" fontId="0" fillId="0" borderId="31" xfId="0" applyBorder="1"/>
    <xf numFmtId="0" fontId="2" fillId="0" borderId="4" xfId="0" applyFont="1" applyBorder="1"/>
    <xf numFmtId="0" fontId="0" fillId="0" borderId="4" xfId="0" applyBorder="1" applyAlignment="1">
      <alignment horizontal="left" indent="1"/>
    </xf>
    <xf numFmtId="0" fontId="3" fillId="0" borderId="7" xfId="0" applyFont="1" applyBorder="1"/>
    <xf numFmtId="0" fontId="2" fillId="0" borderId="17" xfId="0" applyFont="1" applyBorder="1"/>
    <xf numFmtId="0" fontId="6" fillId="0" borderId="35" xfId="0" applyFont="1" applyBorder="1"/>
    <xf numFmtId="0" fontId="4" fillId="0" borderId="6" xfId="0" applyFont="1" applyBorder="1" applyAlignment="1">
      <alignment wrapText="1"/>
    </xf>
    <xf numFmtId="0" fontId="4" fillId="0" borderId="6" xfId="0" applyFont="1" applyBorder="1"/>
    <xf numFmtId="0" fontId="6" fillId="0" borderId="37" xfId="0" applyFont="1" applyBorder="1"/>
    <xf numFmtId="0" fontId="6" fillId="0" borderId="14" xfId="0" applyFont="1" applyBorder="1"/>
    <xf numFmtId="0" fontId="6" fillId="0" borderId="9" xfId="0" applyFont="1" applyBorder="1"/>
    <xf numFmtId="0" fontId="12" fillId="0" borderId="4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0" fillId="0" borderId="6" xfId="0" applyBorder="1" applyAlignment="1">
      <alignment horizontal="left" indent="1"/>
    </xf>
    <xf numFmtId="0" fontId="15" fillId="0" borderId="30" xfId="0" applyFont="1" applyBorder="1" applyAlignment="1">
      <alignment horizontal="center"/>
    </xf>
    <xf numFmtId="16" fontId="14" fillId="0" borderId="31" xfId="0" applyNumberFormat="1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5" fillId="0" borderId="34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13" fillId="0" borderId="4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0" fillId="0" borderId="43" xfId="0" applyBorder="1"/>
    <xf numFmtId="0" fontId="0" fillId="0" borderId="44" xfId="0" applyBorder="1"/>
    <xf numFmtId="0" fontId="0" fillId="0" borderId="45" xfId="0" applyBorder="1"/>
    <xf numFmtId="164" fontId="8" fillId="0" borderId="0" xfId="0" applyNumberFormat="1" applyFont="1"/>
    <xf numFmtId="0" fontId="17" fillId="0" borderId="30" xfId="0" applyFont="1" applyBorder="1" applyAlignment="1">
      <alignment horizontal="center"/>
    </xf>
    <xf numFmtId="0" fontId="19" fillId="0" borderId="0" xfId="0" applyFont="1"/>
    <xf numFmtId="0" fontId="20" fillId="0" borderId="29" xfId="0" applyFont="1" applyBorder="1" applyAlignment="1">
      <alignment horizontal="center"/>
    </xf>
    <xf numFmtId="0" fontId="3" fillId="0" borderId="0" xfId="0" applyFont="1"/>
    <xf numFmtId="0" fontId="18" fillId="0" borderId="30" xfId="0" applyFont="1" applyBorder="1" applyAlignment="1">
      <alignment horizontal="center"/>
    </xf>
    <xf numFmtId="0" fontId="18" fillId="0" borderId="33" xfId="0" applyFont="1" applyBorder="1" applyAlignment="1">
      <alignment horizontal="center"/>
    </xf>
    <xf numFmtId="0" fontId="21" fillId="0" borderId="43" xfId="0" applyFont="1" applyBorder="1" applyAlignment="1">
      <alignment horizontal="left" vertical="center"/>
    </xf>
    <xf numFmtId="0" fontId="21" fillId="0" borderId="0" xfId="0" applyFont="1"/>
    <xf numFmtId="0" fontId="22" fillId="0" borderId="39" xfId="0" applyFont="1" applyBorder="1" applyAlignment="1">
      <alignment horizontal="left" vertical="center"/>
    </xf>
    <xf numFmtId="164" fontId="0" fillId="0" borderId="0" xfId="1" applyNumberFormat="1" applyFont="1"/>
    <xf numFmtId="164" fontId="0" fillId="0" borderId="20" xfId="1" applyNumberFormat="1" applyFont="1" applyBorder="1"/>
    <xf numFmtId="164" fontId="0" fillId="0" borderId="5" xfId="1" applyNumberFormat="1" applyFont="1" applyBorder="1" applyAlignment="1">
      <alignment horizontal="left" indent="1"/>
    </xf>
    <xf numFmtId="164" fontId="0" fillId="0" borderId="44" xfId="1" applyNumberFormat="1" applyFont="1" applyBorder="1"/>
    <xf numFmtId="0" fontId="2" fillId="0" borderId="1" xfId="0" applyFont="1" applyBorder="1"/>
    <xf numFmtId="0" fontId="2" fillId="0" borderId="2" xfId="0" applyFont="1" applyBorder="1"/>
    <xf numFmtId="164" fontId="2" fillId="0" borderId="2" xfId="1" applyNumberFormat="1" applyFont="1" applyBorder="1"/>
    <xf numFmtId="0" fontId="2" fillId="0" borderId="6" xfId="0" applyFont="1" applyBorder="1"/>
    <xf numFmtId="0" fontId="2" fillId="0" borderId="5" xfId="0" applyFont="1" applyBorder="1"/>
    <xf numFmtId="164" fontId="2" fillId="0" borderId="5" xfId="1" applyNumberFormat="1" applyFont="1" applyBorder="1"/>
    <xf numFmtId="0" fontId="3" fillId="0" borderId="8" xfId="0" applyFont="1" applyBorder="1"/>
    <xf numFmtId="164" fontId="3" fillId="0" borderId="8" xfId="1" applyNumberFormat="1" applyFont="1" applyBorder="1"/>
    <xf numFmtId="0" fontId="3" fillId="0" borderId="9" xfId="0" applyFont="1" applyBorder="1"/>
    <xf numFmtId="0" fontId="2" fillId="0" borderId="34" xfId="0" applyFont="1" applyBorder="1"/>
    <xf numFmtId="164" fontId="2" fillId="0" borderId="2" xfId="1" applyNumberFormat="1" applyFont="1" applyBorder="1" applyAlignment="1">
      <alignment horizontal="center"/>
    </xf>
    <xf numFmtId="0" fontId="2" fillId="0" borderId="31" xfId="0" applyFont="1" applyBorder="1"/>
    <xf numFmtId="164" fontId="2" fillId="0" borderId="5" xfId="1" applyNumberFormat="1" applyFont="1" applyBorder="1" applyAlignment="1">
      <alignment horizontal="center"/>
    </xf>
    <xf numFmtId="164" fontId="2" fillId="0" borderId="6" xfId="1" applyNumberFormat="1" applyFont="1" applyBorder="1" applyAlignment="1">
      <alignment horizontal="center"/>
    </xf>
    <xf numFmtId="0" fontId="3" fillId="0" borderId="33" xfId="0" applyFont="1" applyBorder="1"/>
    <xf numFmtId="164" fontId="3" fillId="0" borderId="8" xfId="1" applyNumberFormat="1" applyFont="1" applyBorder="1" applyAlignment="1">
      <alignment horizontal="center"/>
    </xf>
    <xf numFmtId="164" fontId="3" fillId="0" borderId="9" xfId="1" applyNumberFormat="1" applyFont="1" applyBorder="1" applyAlignment="1">
      <alignment horizontal="center"/>
    </xf>
    <xf numFmtId="164" fontId="8" fillId="0" borderId="0" xfId="1" applyNumberFormat="1" applyFont="1"/>
    <xf numFmtId="164" fontId="2" fillId="0" borderId="25" xfId="1" applyNumberFormat="1" applyFont="1" applyBorder="1" applyAlignment="1">
      <alignment horizontal="center" vertical="center"/>
    </xf>
    <xf numFmtId="164" fontId="6" fillId="0" borderId="27" xfId="1" applyNumberFormat="1" applyFont="1" applyBorder="1"/>
    <xf numFmtId="164" fontId="4" fillId="0" borderId="5" xfId="1" applyNumberFormat="1" applyFont="1" applyBorder="1" applyAlignment="1">
      <alignment wrapText="1"/>
    </xf>
    <xf numFmtId="164" fontId="4" fillId="0" borderId="5" xfId="1" applyNumberFormat="1" applyFont="1" applyBorder="1"/>
    <xf numFmtId="164" fontId="4" fillId="0" borderId="18" xfId="1" applyNumberFormat="1" applyFont="1" applyBorder="1"/>
    <xf numFmtId="164" fontId="6" fillId="0" borderId="18" xfId="1" applyNumberFormat="1" applyFont="1" applyBorder="1"/>
    <xf numFmtId="164" fontId="6" fillId="0" borderId="25" xfId="1" applyNumberFormat="1" applyFont="1" applyBorder="1"/>
    <xf numFmtId="164" fontId="11" fillId="0" borderId="5" xfId="1" applyNumberFormat="1" applyFont="1" applyBorder="1" applyAlignment="1">
      <alignment wrapText="1"/>
    </xf>
    <xf numFmtId="164" fontId="11" fillId="0" borderId="18" xfId="1" applyNumberFormat="1" applyFont="1" applyBorder="1"/>
    <xf numFmtId="164" fontId="6" fillId="0" borderId="5" xfId="1" applyNumberFormat="1" applyFont="1" applyBorder="1"/>
    <xf numFmtId="164" fontId="6" fillId="0" borderId="28" xfId="1" applyNumberFormat="1" applyFont="1" applyBorder="1"/>
    <xf numFmtId="164" fontId="4" fillId="0" borderId="16" xfId="1" applyNumberFormat="1" applyFont="1" applyBorder="1"/>
    <xf numFmtId="164" fontId="6" fillId="0" borderId="16" xfId="1" applyNumberFormat="1" applyFont="1" applyBorder="1"/>
    <xf numFmtId="164" fontId="11" fillId="0" borderId="16" xfId="1" applyNumberFormat="1" applyFont="1" applyBorder="1"/>
    <xf numFmtId="164" fontId="6" fillId="0" borderId="26" xfId="1" applyNumberFormat="1" applyFont="1" applyBorder="1"/>
    <xf numFmtId="164" fontId="17" fillId="0" borderId="17" xfId="1" applyNumberFormat="1" applyFont="1" applyBorder="1" applyAlignment="1">
      <alignment horizontal="center"/>
    </xf>
    <xf numFmtId="164" fontId="14" fillId="0" borderId="49" xfId="1" applyNumberFormat="1" applyFont="1" applyBorder="1" applyAlignment="1">
      <alignment horizontal="center"/>
    </xf>
    <xf numFmtId="164" fontId="14" fillId="0" borderId="25" xfId="1" applyNumberFormat="1" applyFont="1" applyBorder="1" applyAlignment="1">
      <alignment horizontal="center"/>
    </xf>
    <xf numFmtId="164" fontId="17" fillId="0" borderId="27" xfId="1" applyNumberFormat="1" applyFont="1" applyBorder="1" applyAlignment="1">
      <alignment horizontal="center"/>
    </xf>
    <xf numFmtId="164" fontId="20" fillId="0" borderId="50" xfId="1" applyNumberFormat="1" applyFont="1" applyBorder="1" applyAlignment="1">
      <alignment horizontal="center"/>
    </xf>
    <xf numFmtId="164" fontId="18" fillId="0" borderId="17" xfId="0" applyNumberFormat="1" applyFont="1" applyBorder="1"/>
    <xf numFmtId="164" fontId="18" fillId="0" borderId="25" xfId="0" applyNumberFormat="1" applyFont="1" applyBorder="1"/>
    <xf numFmtId="164" fontId="17" fillId="0" borderId="1" xfId="1" applyNumberFormat="1" applyFont="1" applyBorder="1" applyAlignment="1">
      <alignment horizontal="center"/>
    </xf>
    <xf numFmtId="164" fontId="14" fillId="0" borderId="10" xfId="1" applyNumberFormat="1" applyFont="1" applyBorder="1" applyAlignment="1">
      <alignment horizontal="center"/>
    </xf>
    <xf numFmtId="164" fontId="14" fillId="0" borderId="7" xfId="1" applyNumberFormat="1" applyFont="1" applyBorder="1" applyAlignment="1">
      <alignment horizontal="center"/>
    </xf>
    <xf numFmtId="164" fontId="17" fillId="0" borderId="11" xfId="1" applyNumberFormat="1" applyFont="1" applyBorder="1" applyAlignment="1">
      <alignment horizontal="center"/>
    </xf>
    <xf numFmtId="164" fontId="20" fillId="0" borderId="12" xfId="1" applyNumberFormat="1" applyFont="1" applyBorder="1" applyAlignment="1">
      <alignment horizontal="center"/>
    </xf>
    <xf numFmtId="164" fontId="18" fillId="0" borderId="1" xfId="0" applyNumberFormat="1" applyFont="1" applyBorder="1"/>
    <xf numFmtId="164" fontId="18" fillId="0" borderId="7" xfId="0" applyNumberFormat="1" applyFont="1" applyBorder="1"/>
    <xf numFmtId="164" fontId="14" fillId="0" borderId="11" xfId="1" applyNumberFormat="1" applyFont="1" applyBorder="1" applyAlignment="1">
      <alignment horizontal="center"/>
    </xf>
    <xf numFmtId="0" fontId="17" fillId="0" borderId="30" xfId="0" applyFont="1" applyBorder="1" applyAlignment="1">
      <alignment horizontal="left" indent="1"/>
    </xf>
    <xf numFmtId="0" fontId="14" fillId="0" borderId="31" xfId="0" applyFont="1" applyBorder="1"/>
    <xf numFmtId="0" fontId="16" fillId="0" borderId="31" xfId="0" applyFont="1" applyBorder="1" applyAlignment="1">
      <alignment horizontal="left" indent="2"/>
    </xf>
    <xf numFmtId="0" fontId="16" fillId="0" borderId="31" xfId="0" applyFont="1" applyBorder="1" applyAlignment="1">
      <alignment horizontal="left" indent="1"/>
    </xf>
    <xf numFmtId="0" fontId="14" fillId="0" borderId="31" xfId="0" applyFont="1" applyBorder="1" applyAlignment="1">
      <alignment horizontal="left" indent="1"/>
    </xf>
    <xf numFmtId="0" fontId="16" fillId="0" borderId="32" xfId="0" applyFont="1" applyBorder="1" applyAlignment="1">
      <alignment horizontal="left" indent="1"/>
    </xf>
    <xf numFmtId="14" fontId="16" fillId="0" borderId="32" xfId="0" quotePrefix="1" applyNumberFormat="1" applyFont="1" applyBorder="1" applyAlignment="1">
      <alignment horizontal="left" indent="2"/>
    </xf>
    <xf numFmtId="0" fontId="17" fillId="0" borderId="30" xfId="0" applyFont="1" applyBorder="1"/>
    <xf numFmtId="0" fontId="16" fillId="0" borderId="33" xfId="0" applyFont="1" applyBorder="1" applyAlignment="1">
      <alignment horizontal="left" indent="1"/>
    </xf>
    <xf numFmtId="0" fontId="17" fillId="0" borderId="34" xfId="0" applyFont="1" applyBorder="1"/>
    <xf numFmtId="0" fontId="14" fillId="0" borderId="32" xfId="0" applyFont="1" applyBorder="1" applyAlignment="1">
      <alignment horizontal="left" indent="1"/>
    </xf>
    <xf numFmtId="0" fontId="20" fillId="0" borderId="29" xfId="0" applyFont="1" applyBorder="1"/>
    <xf numFmtId="0" fontId="18" fillId="0" borderId="30" xfId="0" applyFont="1" applyFill="1" applyBorder="1" applyAlignment="1">
      <alignment horizontal="left" indent="1"/>
    </xf>
    <xf numFmtId="0" fontId="18" fillId="0" borderId="33" xfId="0" applyFont="1" applyFill="1" applyBorder="1" applyAlignment="1">
      <alignment horizontal="left" indent="1"/>
    </xf>
    <xf numFmtId="0" fontId="17" fillId="0" borderId="52" xfId="0" applyFont="1" applyBorder="1" applyAlignment="1">
      <alignment horizontal="left"/>
    </xf>
    <xf numFmtId="0" fontId="14" fillId="0" borderId="53" xfId="0" applyFont="1" applyBorder="1" applyAlignment="1">
      <alignment horizontal="left" indent="2"/>
    </xf>
    <xf numFmtId="0" fontId="14" fillId="0" borderId="54" xfId="0" applyFont="1" applyBorder="1" applyAlignment="1">
      <alignment horizontal="left" indent="2"/>
    </xf>
    <xf numFmtId="0" fontId="14" fillId="0" borderId="53" xfId="0" applyFont="1" applyBorder="1" applyAlignment="1">
      <alignment horizontal="left" indent="1"/>
    </xf>
    <xf numFmtId="0" fontId="14" fillId="0" borderId="55" xfId="0" applyFont="1" applyBorder="1" applyAlignment="1">
      <alignment horizontal="left" indent="1"/>
    </xf>
    <xf numFmtId="0" fontId="17" fillId="0" borderId="56" xfId="0" applyFont="1" applyBorder="1" applyAlignment="1">
      <alignment horizontal="left"/>
    </xf>
    <xf numFmtId="0" fontId="14" fillId="0" borderId="54" xfId="0" applyFont="1" applyBorder="1" applyAlignment="1">
      <alignment horizontal="left" indent="1"/>
    </xf>
    <xf numFmtId="0" fontId="20" fillId="0" borderId="40" xfId="0" applyFont="1" applyBorder="1" applyAlignment="1">
      <alignment horizontal="left"/>
    </xf>
    <xf numFmtId="0" fontId="18" fillId="0" borderId="52" xfId="0" applyFont="1" applyBorder="1" applyAlignment="1">
      <alignment horizontal="left"/>
    </xf>
    <xf numFmtId="0" fontId="18" fillId="0" borderId="55" xfId="0" applyFont="1" applyBorder="1" applyAlignment="1">
      <alignment horizontal="left"/>
    </xf>
    <xf numFmtId="0" fontId="14" fillId="0" borderId="22" xfId="0" applyFont="1" applyBorder="1" applyAlignment="1">
      <alignment horizontal="center"/>
    </xf>
    <xf numFmtId="0" fontId="12" fillId="0" borderId="28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21" fillId="0" borderId="57" xfId="0" applyFont="1" applyBorder="1" applyAlignment="1">
      <alignment horizontal="left" vertical="center"/>
    </xf>
    <xf numFmtId="164" fontId="8" fillId="0" borderId="18" xfId="1" applyNumberFormat="1" applyFont="1" applyBorder="1" applyAlignment="1">
      <alignment horizontal="center" vertical="center"/>
    </xf>
    <xf numFmtId="164" fontId="12" fillId="0" borderId="18" xfId="1" applyNumberFormat="1" applyFont="1" applyBorder="1" applyAlignment="1">
      <alignment horizontal="center" vertical="center"/>
    </xf>
    <xf numFmtId="164" fontId="13" fillId="0" borderId="18" xfId="1" applyNumberFormat="1" applyFont="1" applyBorder="1" applyAlignment="1">
      <alignment horizontal="center" vertical="center"/>
    </xf>
    <xf numFmtId="164" fontId="8" fillId="0" borderId="49" xfId="1" applyNumberFormat="1" applyFont="1" applyBorder="1" applyAlignment="1">
      <alignment horizontal="center" vertical="center"/>
    </xf>
    <xf numFmtId="164" fontId="21" fillId="0" borderId="19" xfId="1" applyNumberFormat="1" applyFont="1" applyBorder="1" applyAlignment="1">
      <alignment horizontal="center" vertical="center"/>
    </xf>
    <xf numFmtId="164" fontId="22" fillId="0" borderId="48" xfId="0" applyNumberFormat="1" applyFont="1" applyBorder="1"/>
    <xf numFmtId="164" fontId="12" fillId="0" borderId="11" xfId="1" applyNumberFormat="1" applyFont="1" applyBorder="1" applyAlignment="1">
      <alignment horizontal="center" vertical="center"/>
    </xf>
    <xf numFmtId="164" fontId="8" fillId="0" borderId="4" xfId="1" applyNumberFormat="1" applyFont="1" applyBorder="1" applyAlignment="1">
      <alignment horizontal="center" vertical="center"/>
    </xf>
    <xf numFmtId="164" fontId="12" fillId="0" borderId="4" xfId="1" applyNumberFormat="1" applyFont="1" applyBorder="1" applyAlignment="1">
      <alignment horizontal="center" vertical="center"/>
    </xf>
    <xf numFmtId="164" fontId="13" fillId="0" borderId="4" xfId="1" applyNumberFormat="1" applyFont="1" applyBorder="1" applyAlignment="1">
      <alignment horizontal="center" vertical="center"/>
    </xf>
    <xf numFmtId="164" fontId="8" fillId="0" borderId="10" xfId="1" applyNumberFormat="1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/>
    </xf>
    <xf numFmtId="0" fontId="9" fillId="0" borderId="16" xfId="0" applyNumberFormat="1" applyFont="1" applyBorder="1" applyAlignment="1">
      <alignment horizontal="left" vertical="center"/>
    </xf>
    <xf numFmtId="16" fontId="9" fillId="0" borderId="16" xfId="0" applyNumberFormat="1" applyFont="1" applyBorder="1" applyAlignment="1">
      <alignment horizontal="left" vertical="center"/>
    </xf>
    <xf numFmtId="0" fontId="9" fillId="0" borderId="38" xfId="0" applyFont="1" applyBorder="1" applyAlignment="1">
      <alignment horizontal="left" vertical="center"/>
    </xf>
    <xf numFmtId="0" fontId="22" fillId="0" borderId="47" xfId="0" applyFont="1" applyFill="1" applyBorder="1" applyAlignment="1">
      <alignment horizontal="left" vertical="center"/>
    </xf>
    <xf numFmtId="0" fontId="8" fillId="0" borderId="48" xfId="0" applyFont="1" applyBorder="1" applyAlignment="1">
      <alignment horizontal="center" vertical="center"/>
    </xf>
    <xf numFmtId="0" fontId="12" fillId="0" borderId="56" xfId="0" applyFont="1" applyBorder="1" applyAlignment="1">
      <alignment horizontal="left" vertical="center"/>
    </xf>
    <xf numFmtId="0" fontId="8" fillId="0" borderId="53" xfId="0" applyFont="1" applyBorder="1" applyAlignment="1">
      <alignment horizontal="left" vertical="center"/>
    </xf>
    <xf numFmtId="0" fontId="12" fillId="0" borderId="53" xfId="0" applyFont="1" applyBorder="1" applyAlignment="1">
      <alignment horizontal="left" vertical="center"/>
    </xf>
    <xf numFmtId="0" fontId="13" fillId="0" borderId="53" xfId="0" applyFont="1" applyBorder="1" applyAlignment="1">
      <alignment horizontal="left" vertical="center"/>
    </xf>
    <xf numFmtId="0" fontId="8" fillId="0" borderId="54" xfId="0" applyFont="1" applyBorder="1" applyAlignment="1">
      <alignment horizontal="left" vertical="center"/>
    </xf>
    <xf numFmtId="0" fontId="21" fillId="0" borderId="46" xfId="0" applyFont="1" applyBorder="1" applyAlignment="1">
      <alignment horizontal="left" vertical="center"/>
    </xf>
    <xf numFmtId="0" fontId="22" fillId="0" borderId="42" xfId="0" applyFont="1" applyBorder="1"/>
    <xf numFmtId="0" fontId="6" fillId="0" borderId="36" xfId="0" applyFont="1" applyBorder="1"/>
    <xf numFmtId="0" fontId="6" fillId="0" borderId="6" xfId="0" applyFont="1" applyBorder="1"/>
    <xf numFmtId="0" fontId="17" fillId="0" borderId="58" xfId="0" applyFont="1" applyBorder="1"/>
    <xf numFmtId="0" fontId="14" fillId="0" borderId="59" xfId="0" applyFont="1" applyBorder="1" applyAlignment="1">
      <alignment horizontal="left" indent="1"/>
    </xf>
    <xf numFmtId="0" fontId="14" fillId="0" borderId="60" xfId="0" applyFont="1" applyBorder="1" applyAlignment="1">
      <alignment horizontal="left" indent="1"/>
    </xf>
    <xf numFmtId="0" fontId="15" fillId="0" borderId="52" xfId="0" applyFont="1" applyBorder="1" applyAlignment="1">
      <alignment horizontal="center"/>
    </xf>
    <xf numFmtId="0" fontId="14" fillId="0" borderId="53" xfId="0" applyFont="1" applyBorder="1" applyAlignment="1">
      <alignment horizontal="center"/>
    </xf>
    <xf numFmtId="0" fontId="14" fillId="0" borderId="55" xfId="0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4" fillId="0" borderId="53" xfId="0" applyFont="1" applyBorder="1" applyAlignment="1">
      <alignment horizontal="left"/>
    </xf>
    <xf numFmtId="164" fontId="14" fillId="0" borderId="18" xfId="1" applyNumberFormat="1" applyFont="1" applyBorder="1" applyAlignment="1">
      <alignment horizontal="center"/>
    </xf>
    <xf numFmtId="164" fontId="14" fillId="0" borderId="4" xfId="1" applyNumberFormat="1" applyFont="1" applyBorder="1" applyAlignment="1">
      <alignment horizontal="center"/>
    </xf>
    <xf numFmtId="164" fontId="12" fillId="0" borderId="58" xfId="1" applyNumberFormat="1" applyFont="1" applyBorder="1" applyAlignment="1">
      <alignment horizontal="center" vertical="center"/>
    </xf>
    <xf numFmtId="164" fontId="12" fillId="0" borderId="59" xfId="1" applyNumberFormat="1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164" fontId="12" fillId="0" borderId="56" xfId="1" applyNumberFormat="1" applyFont="1" applyBorder="1" applyAlignment="1">
      <alignment horizontal="center" vertical="center"/>
    </xf>
    <xf numFmtId="164" fontId="8" fillId="0" borderId="53" xfId="1" applyNumberFormat="1" applyFont="1" applyBorder="1" applyAlignment="1">
      <alignment horizontal="center" vertical="center"/>
    </xf>
    <xf numFmtId="164" fontId="12" fillId="0" borderId="53" xfId="1" applyNumberFormat="1" applyFont="1" applyBorder="1" applyAlignment="1">
      <alignment horizontal="center" vertical="center"/>
    </xf>
    <xf numFmtId="164" fontId="13" fillId="0" borderId="53" xfId="1" applyNumberFormat="1" applyFont="1" applyBorder="1" applyAlignment="1">
      <alignment horizontal="center" vertical="center"/>
    </xf>
    <xf numFmtId="164" fontId="8" fillId="0" borderId="54" xfId="1" applyNumberFormat="1" applyFont="1" applyBorder="1" applyAlignment="1">
      <alignment horizontal="center" vertical="center"/>
    </xf>
    <xf numFmtId="164" fontId="21" fillId="0" borderId="46" xfId="1" applyNumberFormat="1" applyFont="1" applyBorder="1" applyAlignment="1">
      <alignment horizontal="center" vertical="center"/>
    </xf>
    <xf numFmtId="164" fontId="22" fillId="0" borderId="42" xfId="0" applyNumberFormat="1" applyFont="1" applyBorder="1"/>
    <xf numFmtId="0" fontId="8" fillId="0" borderId="42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/>
    </xf>
    <xf numFmtId="164" fontId="17" fillId="0" borderId="52" xfId="1" applyNumberFormat="1" applyFont="1" applyBorder="1" applyAlignment="1">
      <alignment horizontal="center"/>
    </xf>
    <xf numFmtId="164" fontId="14" fillId="0" borderId="53" xfId="1" applyNumberFormat="1" applyFont="1" applyBorder="1" applyAlignment="1">
      <alignment horizontal="center"/>
    </xf>
    <xf numFmtId="164" fontId="14" fillId="0" borderId="54" xfId="1" applyNumberFormat="1" applyFont="1" applyBorder="1" applyAlignment="1">
      <alignment horizontal="center"/>
    </xf>
    <xf numFmtId="164" fontId="14" fillId="0" borderId="56" xfId="1" applyNumberFormat="1" applyFont="1" applyBorder="1" applyAlignment="1">
      <alignment horizontal="center"/>
    </xf>
    <xf numFmtId="164" fontId="14" fillId="0" borderId="55" xfId="1" applyNumberFormat="1" applyFont="1" applyBorder="1" applyAlignment="1">
      <alignment horizontal="center"/>
    </xf>
    <xf numFmtId="164" fontId="17" fillId="0" borderId="56" xfId="1" applyNumberFormat="1" applyFont="1" applyBorder="1" applyAlignment="1">
      <alignment horizontal="center"/>
    </xf>
    <xf numFmtId="0" fontId="14" fillId="0" borderId="0" xfId="0" applyFont="1" applyBorder="1"/>
    <xf numFmtId="164" fontId="20" fillId="0" borderId="40" xfId="1" applyNumberFormat="1" applyFont="1" applyBorder="1" applyAlignment="1">
      <alignment horizontal="center"/>
    </xf>
    <xf numFmtId="164" fontId="18" fillId="0" borderId="52" xfId="0" applyNumberFormat="1" applyFont="1" applyBorder="1"/>
    <xf numFmtId="164" fontId="18" fillId="0" borderId="55" xfId="0" applyNumberFormat="1" applyFont="1" applyBorder="1"/>
    <xf numFmtId="0" fontId="1" fillId="0" borderId="59" xfId="0" applyFont="1" applyBorder="1" applyAlignment="1">
      <alignment horizontal="left" indent="1"/>
    </xf>
    <xf numFmtId="0" fontId="14" fillId="0" borderId="53" xfId="0" applyFont="1" applyBorder="1" applyAlignment="1">
      <alignment horizontal="left"/>
    </xf>
    <xf numFmtId="0" fontId="14" fillId="0" borderId="21" xfId="0" applyFont="1" applyBorder="1" applyAlignment="1">
      <alignment horizontal="center"/>
    </xf>
    <xf numFmtId="164" fontId="17" fillId="0" borderId="56" xfId="1" applyNumberFormat="1" applyFont="1" applyBorder="1" applyAlignment="1">
      <alignment horizontal="left"/>
    </xf>
    <xf numFmtId="164" fontId="14" fillId="0" borderId="53" xfId="1" applyNumberFormat="1" applyFont="1" applyBorder="1" applyAlignment="1">
      <alignment horizontal="left" indent="1"/>
    </xf>
    <xf numFmtId="164" fontId="14" fillId="0" borderId="54" xfId="1" applyNumberFormat="1" applyFont="1" applyBorder="1" applyAlignment="1">
      <alignment horizontal="left" indent="1"/>
    </xf>
    <xf numFmtId="164" fontId="14" fillId="0" borderId="55" xfId="1" applyNumberFormat="1" applyFont="1" applyBorder="1" applyAlignment="1">
      <alignment horizontal="left" indent="1"/>
    </xf>
    <xf numFmtId="164" fontId="20" fillId="0" borderId="40" xfId="1" applyNumberFormat="1" applyFont="1" applyBorder="1" applyAlignment="1">
      <alignment horizontal="left"/>
    </xf>
    <xf numFmtId="164" fontId="18" fillId="0" borderId="52" xfId="1" applyNumberFormat="1" applyFont="1" applyBorder="1" applyAlignment="1">
      <alignment horizontal="left"/>
    </xf>
    <xf numFmtId="0" fontId="8" fillId="0" borderId="23" xfId="0" applyFont="1" applyBorder="1" applyAlignment="1">
      <alignment horizontal="center" vertical="center"/>
    </xf>
    <xf numFmtId="164" fontId="12" fillId="0" borderId="56" xfId="1" applyNumberFormat="1" applyFont="1" applyBorder="1" applyAlignment="1">
      <alignment horizontal="left" vertical="center"/>
    </xf>
    <xf numFmtId="164" fontId="8" fillId="0" borderId="53" xfId="1" applyNumberFormat="1" applyFont="1" applyBorder="1" applyAlignment="1">
      <alignment horizontal="left" vertical="center"/>
    </xf>
    <xf numFmtId="164" fontId="12" fillId="0" borderId="53" xfId="1" applyNumberFormat="1" applyFont="1" applyBorder="1" applyAlignment="1">
      <alignment horizontal="left" vertical="center"/>
    </xf>
    <xf numFmtId="164" fontId="13" fillId="0" borderId="53" xfId="1" applyNumberFormat="1" applyFont="1" applyBorder="1" applyAlignment="1">
      <alignment horizontal="left" vertical="center"/>
    </xf>
    <xf numFmtId="164" fontId="8" fillId="0" borderId="54" xfId="1" applyNumberFormat="1" applyFont="1" applyBorder="1" applyAlignment="1">
      <alignment horizontal="left" vertical="center"/>
    </xf>
    <xf numFmtId="164" fontId="21" fillId="0" borderId="46" xfId="1" applyNumberFormat="1" applyFont="1" applyBorder="1" applyAlignment="1">
      <alignment horizontal="left" vertical="center"/>
    </xf>
    <xf numFmtId="164" fontId="22" fillId="0" borderId="42" xfId="1" applyNumberFormat="1" applyFont="1" applyBorder="1"/>
    <xf numFmtId="0" fontId="14" fillId="0" borderId="31" xfId="0" applyFont="1" applyBorder="1" applyAlignment="1">
      <alignment horizontal="center"/>
    </xf>
    <xf numFmtId="0" fontId="16" fillId="0" borderId="31" xfId="0" applyFont="1" applyBorder="1" applyAlignment="1">
      <alignment horizontal="left" wrapText="1"/>
    </xf>
    <xf numFmtId="0" fontId="14" fillId="0" borderId="53" xfId="0" applyFont="1" applyBorder="1" applyAlignment="1">
      <alignment horizontal="left"/>
    </xf>
    <xf numFmtId="164" fontId="14" fillId="0" borderId="18" xfId="1" applyNumberFormat="1" applyFont="1" applyBorder="1" applyAlignment="1">
      <alignment horizontal="center"/>
    </xf>
    <xf numFmtId="164" fontId="14" fillId="0" borderId="4" xfId="1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/>
    <xf numFmtId="0" fontId="16" fillId="0" borderId="0" xfId="0" applyFont="1" applyAlignment="1">
      <alignment horizontal="center"/>
    </xf>
    <xf numFmtId="0" fontId="15" fillId="0" borderId="50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5" fillId="0" borderId="61" xfId="0" applyFont="1" applyBorder="1" applyAlignment="1">
      <alignment horizontal="center"/>
    </xf>
    <xf numFmtId="0" fontId="15" fillId="0" borderId="29" xfId="0" applyFont="1" applyBorder="1" applyAlignment="1">
      <alignment horizontal="center" vertical="center"/>
    </xf>
    <xf numFmtId="0" fontId="15" fillId="0" borderId="51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left" vertical="center"/>
    </xf>
    <xf numFmtId="0" fontId="15" fillId="0" borderId="41" xfId="0" applyFont="1" applyBorder="1" applyAlignment="1">
      <alignment horizontal="left" vertical="center"/>
    </xf>
    <xf numFmtId="0" fontId="15" fillId="0" borderId="40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164" fontId="10" fillId="0" borderId="40" xfId="1" applyNumberFormat="1" applyFont="1" applyBorder="1" applyAlignment="1">
      <alignment horizontal="center" vertical="center"/>
    </xf>
    <xf numFmtId="164" fontId="10" fillId="0" borderId="41" xfId="1" applyNumberFormat="1" applyFont="1" applyBorder="1" applyAlignment="1">
      <alignment horizontal="center" vertical="center"/>
    </xf>
    <xf numFmtId="164" fontId="10" fillId="0" borderId="42" xfId="1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22" xfId="0" applyBorder="1" applyAlignment="1">
      <alignment horizontal="center"/>
    </xf>
    <xf numFmtId="0" fontId="0" fillId="0" borderId="19" xfId="0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8" fillId="0" borderId="0" xfId="0" applyFont="1" applyAlignment="1"/>
  </cellXfs>
  <cellStyles count="2">
    <cellStyle name="Ezres" xfId="1" builtinId="3"/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view="pageBreakPreview" topLeftCell="A26" zoomScale="60" zoomScaleNormal="100" workbookViewId="0">
      <selection activeCell="G46" sqref="G46:H47"/>
    </sheetView>
  </sheetViews>
  <sheetFormatPr defaultRowHeight="36" customHeight="1" x14ac:dyDescent="0.25"/>
  <cols>
    <col min="1" max="1" width="5.85546875" style="1" bestFit="1" customWidth="1"/>
    <col min="2" max="2" width="144" bestFit="1" customWidth="1"/>
    <col min="3" max="3" width="9.42578125" style="53" customWidth="1"/>
    <col min="4" max="4" width="32.5703125" style="53" bestFit="1" customWidth="1"/>
    <col min="5" max="5" width="33.140625" customWidth="1"/>
    <col min="6" max="6" width="39.5703125" customWidth="1"/>
    <col min="7" max="7" width="41.85546875" bestFit="1" customWidth="1"/>
    <col min="8" max="8" width="43" bestFit="1" customWidth="1"/>
    <col min="9" max="9" width="43.140625" bestFit="1" customWidth="1"/>
  </cols>
  <sheetData>
    <row r="1" spans="1:13" ht="36" customHeight="1" x14ac:dyDescent="0.4">
      <c r="A1" s="233" t="s">
        <v>205</v>
      </c>
      <c r="B1" s="234"/>
      <c r="C1" s="234"/>
      <c r="D1" s="234"/>
      <c r="E1" s="234"/>
      <c r="F1" s="234"/>
      <c r="G1" s="234"/>
      <c r="H1" s="234"/>
      <c r="I1" s="234"/>
    </row>
    <row r="2" spans="1:13" ht="36" customHeight="1" x14ac:dyDescent="0.4">
      <c r="A2" s="235" t="s">
        <v>206</v>
      </c>
      <c r="B2" s="235"/>
      <c r="C2" s="235"/>
      <c r="D2" s="235"/>
      <c r="E2" s="235"/>
      <c r="F2" s="235"/>
      <c r="G2" s="235"/>
      <c r="H2" s="235"/>
      <c r="I2" s="235"/>
    </row>
    <row r="3" spans="1:13" ht="36" customHeight="1" x14ac:dyDescent="0.4">
      <c r="A3" s="49"/>
      <c r="B3" s="50"/>
      <c r="C3" s="51"/>
      <c r="D3" s="51"/>
      <c r="E3" s="50"/>
      <c r="F3" s="50"/>
      <c r="G3" s="50"/>
      <c r="H3" s="50"/>
      <c r="I3" s="50"/>
    </row>
    <row r="4" spans="1:13" ht="36" customHeight="1" x14ac:dyDescent="0.4">
      <c r="A4" s="233" t="s">
        <v>197</v>
      </c>
      <c r="B4" s="233"/>
      <c r="C4" s="233"/>
      <c r="D4" s="233"/>
      <c r="E4" s="233"/>
      <c r="F4" s="233"/>
      <c r="G4" s="233"/>
      <c r="H4" s="233"/>
      <c r="I4" s="233"/>
    </row>
    <row r="5" spans="1:13" ht="36" customHeight="1" thickBot="1" x14ac:dyDescent="0.35">
      <c r="A5" s="15"/>
      <c r="B5" s="16"/>
      <c r="C5" s="52"/>
      <c r="D5" s="52"/>
      <c r="E5" s="16"/>
      <c r="F5" s="16"/>
      <c r="G5" s="16"/>
      <c r="H5" s="16"/>
      <c r="I5" s="16"/>
    </row>
    <row r="6" spans="1:13" ht="36" customHeight="1" thickBot="1" x14ac:dyDescent="0.45">
      <c r="A6" s="241" t="s">
        <v>38</v>
      </c>
      <c r="B6" s="239" t="s">
        <v>1</v>
      </c>
      <c r="C6" s="243"/>
      <c r="D6" s="245" t="s">
        <v>200</v>
      </c>
      <c r="E6" s="236" t="s">
        <v>199</v>
      </c>
      <c r="F6" s="237"/>
      <c r="G6" s="237"/>
      <c r="H6" s="237"/>
      <c r="I6" s="238"/>
    </row>
    <row r="7" spans="1:13" ht="36" customHeight="1" thickBot="1" x14ac:dyDescent="0.45">
      <c r="A7" s="242"/>
      <c r="B7" s="240"/>
      <c r="C7" s="244"/>
      <c r="D7" s="246"/>
      <c r="E7" s="213" t="s">
        <v>0</v>
      </c>
      <c r="F7" s="145" t="s">
        <v>157</v>
      </c>
      <c r="G7" s="145" t="s">
        <v>158</v>
      </c>
      <c r="H7" s="145" t="s">
        <v>159</v>
      </c>
      <c r="I7" s="200" t="s">
        <v>210</v>
      </c>
    </row>
    <row r="8" spans="1:13" ht="36" customHeight="1" x14ac:dyDescent="0.4">
      <c r="A8" s="60" t="s">
        <v>2</v>
      </c>
      <c r="B8" s="121" t="s">
        <v>81</v>
      </c>
      <c r="C8" s="135" t="s">
        <v>76</v>
      </c>
      <c r="D8" s="135"/>
      <c r="E8" s="106">
        <f>E9+E17</f>
        <v>0</v>
      </c>
      <c r="F8" s="113">
        <f t="shared" ref="F8:I8" si="0">F9+F17</f>
        <v>0</v>
      </c>
      <c r="G8" s="113">
        <f t="shared" si="0"/>
        <v>0</v>
      </c>
      <c r="H8" s="113">
        <f t="shared" si="0"/>
        <v>0</v>
      </c>
      <c r="I8" s="201">
        <f t="shared" si="0"/>
        <v>0</v>
      </c>
    </row>
    <row r="9" spans="1:13" ht="36" customHeight="1" x14ac:dyDescent="0.4">
      <c r="A9" s="185" t="s">
        <v>3</v>
      </c>
      <c r="B9" s="122" t="s">
        <v>131</v>
      </c>
      <c r="C9" s="186"/>
      <c r="D9" s="212"/>
      <c r="E9" s="187">
        <f>E10+E11+E12+E13+E14+E15+E16</f>
        <v>0</v>
      </c>
      <c r="F9" s="188">
        <f t="shared" ref="F9:I9" si="1">F10+F11+F12+F13+F14+F15+F16</f>
        <v>0</v>
      </c>
      <c r="G9" s="188">
        <f t="shared" si="1"/>
        <v>0</v>
      </c>
      <c r="H9" s="188">
        <f t="shared" si="1"/>
        <v>0</v>
      </c>
      <c r="I9" s="202">
        <f t="shared" si="1"/>
        <v>0</v>
      </c>
    </row>
    <row r="10" spans="1:13" ht="36" customHeight="1" x14ac:dyDescent="0.4">
      <c r="A10" s="185" t="s">
        <v>4</v>
      </c>
      <c r="B10" s="123" t="s">
        <v>150</v>
      </c>
      <c r="C10" s="186"/>
      <c r="D10" s="212"/>
      <c r="E10" s="187"/>
      <c r="F10" s="188"/>
      <c r="G10" s="188"/>
      <c r="H10" s="188"/>
      <c r="I10" s="202"/>
      <c r="L10" s="3"/>
    </row>
    <row r="11" spans="1:13" ht="36" customHeight="1" x14ac:dyDescent="0.4">
      <c r="A11" s="185" t="s">
        <v>5</v>
      </c>
      <c r="B11" s="123" t="s">
        <v>151</v>
      </c>
      <c r="C11" s="136"/>
      <c r="D11" s="136"/>
      <c r="E11" s="187"/>
      <c r="F11" s="188"/>
      <c r="G11" s="188"/>
      <c r="H11" s="188"/>
      <c r="I11" s="202"/>
      <c r="M11" s="16"/>
    </row>
    <row r="12" spans="1:13" ht="36" customHeight="1" x14ac:dyDescent="0.4">
      <c r="A12" s="185" t="s">
        <v>6</v>
      </c>
      <c r="B12" s="123" t="s">
        <v>177</v>
      </c>
      <c r="C12" s="136"/>
      <c r="D12" s="136"/>
      <c r="E12" s="187"/>
      <c r="F12" s="188"/>
      <c r="G12" s="188"/>
      <c r="H12" s="188"/>
      <c r="I12" s="202"/>
    </row>
    <row r="13" spans="1:13" ht="36" customHeight="1" x14ac:dyDescent="0.4">
      <c r="A13" s="185" t="s">
        <v>7</v>
      </c>
      <c r="B13" s="123" t="s">
        <v>152</v>
      </c>
      <c r="C13" s="136"/>
      <c r="D13" s="136"/>
      <c r="E13" s="187"/>
      <c r="F13" s="188"/>
      <c r="G13" s="188"/>
      <c r="H13" s="188"/>
      <c r="I13" s="202"/>
    </row>
    <row r="14" spans="1:13" ht="36" customHeight="1" x14ac:dyDescent="0.4">
      <c r="A14" s="185" t="s">
        <v>8</v>
      </c>
      <c r="B14" s="123" t="s">
        <v>153</v>
      </c>
      <c r="C14" s="136"/>
      <c r="D14" s="136"/>
      <c r="E14" s="187"/>
      <c r="F14" s="188"/>
      <c r="G14" s="188"/>
      <c r="H14" s="188"/>
      <c r="I14" s="202"/>
    </row>
    <row r="15" spans="1:13" ht="36" customHeight="1" x14ac:dyDescent="0.4">
      <c r="A15" s="185" t="s">
        <v>9</v>
      </c>
      <c r="B15" s="123" t="s">
        <v>154</v>
      </c>
      <c r="C15" s="136"/>
      <c r="D15" s="136"/>
      <c r="E15" s="187"/>
      <c r="F15" s="188"/>
      <c r="G15" s="188"/>
      <c r="H15" s="188"/>
      <c r="I15" s="202"/>
    </row>
    <row r="16" spans="1:13" ht="36" customHeight="1" x14ac:dyDescent="0.4">
      <c r="A16" s="185" t="s">
        <v>10</v>
      </c>
      <c r="B16" s="124" t="s">
        <v>179</v>
      </c>
      <c r="C16" s="136"/>
      <c r="D16" s="136"/>
      <c r="E16" s="187"/>
      <c r="F16" s="188"/>
      <c r="G16" s="188"/>
      <c r="H16" s="188"/>
      <c r="I16" s="202"/>
    </row>
    <row r="17" spans="1:9" ht="36" customHeight="1" x14ac:dyDescent="0.4">
      <c r="A17" s="185" t="s">
        <v>11</v>
      </c>
      <c r="B17" s="125" t="s">
        <v>132</v>
      </c>
      <c r="C17" s="136"/>
      <c r="D17" s="136"/>
      <c r="E17" s="187">
        <f>E18+E19+E20</f>
        <v>0</v>
      </c>
      <c r="F17" s="188">
        <f t="shared" ref="F17:I17" si="2">F18+F19+F20</f>
        <v>0</v>
      </c>
      <c r="G17" s="188">
        <f t="shared" si="2"/>
        <v>0</v>
      </c>
      <c r="H17" s="188">
        <f t="shared" si="2"/>
        <v>0</v>
      </c>
      <c r="I17" s="202">
        <f t="shared" si="2"/>
        <v>0</v>
      </c>
    </row>
    <row r="18" spans="1:9" ht="36" customHeight="1" x14ac:dyDescent="0.4">
      <c r="A18" s="185" t="s">
        <v>12</v>
      </c>
      <c r="B18" s="124" t="s">
        <v>178</v>
      </c>
      <c r="C18" s="136"/>
      <c r="D18" s="136"/>
      <c r="E18" s="187"/>
      <c r="F18" s="188"/>
      <c r="G18" s="188"/>
      <c r="H18" s="188"/>
      <c r="I18" s="202"/>
    </row>
    <row r="19" spans="1:9" ht="36" customHeight="1" x14ac:dyDescent="0.4">
      <c r="A19" s="185" t="s">
        <v>13</v>
      </c>
      <c r="B19" s="124" t="s">
        <v>180</v>
      </c>
      <c r="C19" s="136"/>
      <c r="D19" s="136"/>
      <c r="E19" s="187"/>
      <c r="F19" s="188"/>
      <c r="G19" s="188"/>
      <c r="H19" s="188"/>
      <c r="I19" s="202"/>
    </row>
    <row r="20" spans="1:9" ht="36" customHeight="1" thickBot="1" x14ac:dyDescent="0.45">
      <c r="A20" s="185" t="s">
        <v>14</v>
      </c>
      <c r="B20" s="126" t="s">
        <v>181</v>
      </c>
      <c r="C20" s="137"/>
      <c r="D20" s="137"/>
      <c r="E20" s="107"/>
      <c r="F20" s="114"/>
      <c r="G20" s="114"/>
      <c r="H20" s="114"/>
      <c r="I20" s="203"/>
    </row>
    <row r="21" spans="1:9" ht="36" customHeight="1" x14ac:dyDescent="0.4">
      <c r="A21" s="60" t="s">
        <v>15</v>
      </c>
      <c r="B21" s="121" t="s">
        <v>80</v>
      </c>
      <c r="C21" s="135" t="s">
        <v>77</v>
      </c>
      <c r="D21" s="135"/>
      <c r="E21" s="106">
        <f>E22</f>
        <v>0</v>
      </c>
      <c r="F21" s="113">
        <f t="shared" ref="F21:G21" si="3">F22</f>
        <v>0</v>
      </c>
      <c r="G21" s="113">
        <f t="shared" si="3"/>
        <v>0</v>
      </c>
      <c r="H21" s="113"/>
      <c r="I21" s="201"/>
    </row>
    <row r="22" spans="1:9" ht="36" customHeight="1" x14ac:dyDescent="0.4">
      <c r="A22" s="45" t="s">
        <v>16</v>
      </c>
      <c r="B22" s="125" t="s">
        <v>82</v>
      </c>
      <c r="C22" s="186"/>
      <c r="D22" s="212"/>
      <c r="E22" s="187"/>
      <c r="F22" s="188"/>
      <c r="G22" s="188">
        <f t="shared" ref="G22" si="4">G23</f>
        <v>0</v>
      </c>
      <c r="H22" s="188"/>
      <c r="I22" s="202"/>
    </row>
    <row r="23" spans="1:9" ht="36" customHeight="1" thickBot="1" x14ac:dyDescent="0.45">
      <c r="A23" s="46" t="s">
        <v>17</v>
      </c>
      <c r="B23" s="127" t="s">
        <v>182</v>
      </c>
      <c r="C23" s="137"/>
      <c r="D23" s="137"/>
      <c r="E23" s="107"/>
      <c r="F23" s="114"/>
      <c r="G23" s="114"/>
      <c r="H23" s="114"/>
      <c r="I23" s="203"/>
    </row>
    <row r="24" spans="1:9" ht="36" customHeight="1" x14ac:dyDescent="0.4">
      <c r="A24" s="44" t="s">
        <v>18</v>
      </c>
      <c r="B24" s="128" t="s">
        <v>23</v>
      </c>
      <c r="C24" s="135" t="s">
        <v>78</v>
      </c>
      <c r="D24" s="135"/>
      <c r="E24" s="106">
        <f>E25+E28</f>
        <v>0</v>
      </c>
      <c r="F24" s="113">
        <f t="shared" ref="F24:G24" si="5">F25+F28</f>
        <v>0</v>
      </c>
      <c r="G24" s="113">
        <f t="shared" si="5"/>
        <v>0</v>
      </c>
      <c r="H24" s="113"/>
      <c r="I24" s="201"/>
    </row>
    <row r="25" spans="1:9" ht="36" customHeight="1" x14ac:dyDescent="0.4">
      <c r="A25" s="185" t="s">
        <v>19</v>
      </c>
      <c r="B25" s="125" t="s">
        <v>83</v>
      </c>
      <c r="C25" s="186"/>
      <c r="D25" s="212"/>
      <c r="E25" s="187">
        <f>E26</f>
        <v>0</v>
      </c>
      <c r="F25" s="188">
        <f>F26</f>
        <v>0</v>
      </c>
      <c r="G25" s="188"/>
      <c r="H25" s="188"/>
      <c r="I25" s="202"/>
    </row>
    <row r="26" spans="1:9" ht="30.75" customHeight="1" x14ac:dyDescent="0.4">
      <c r="A26" s="228" t="s">
        <v>20</v>
      </c>
      <c r="B26" s="229" t="s">
        <v>183</v>
      </c>
      <c r="C26" s="230"/>
      <c r="D26" s="212"/>
      <c r="E26" s="231"/>
      <c r="F26" s="232"/>
      <c r="G26" s="114"/>
      <c r="H26" s="114"/>
      <c r="I26" s="203"/>
    </row>
    <row r="27" spans="1:9" ht="15" hidden="1" customHeight="1" x14ac:dyDescent="0.4">
      <c r="A27" s="228"/>
      <c r="B27" s="229"/>
      <c r="C27" s="230"/>
      <c r="D27" s="212"/>
      <c r="E27" s="231"/>
      <c r="F27" s="232"/>
      <c r="G27" s="120"/>
      <c r="H27" s="120"/>
      <c r="I27" s="204"/>
    </row>
    <row r="28" spans="1:9" ht="36" customHeight="1" x14ac:dyDescent="0.4">
      <c r="A28" s="185" t="s">
        <v>21</v>
      </c>
      <c r="B28" s="125" t="s">
        <v>79</v>
      </c>
      <c r="C28" s="138"/>
      <c r="D28" s="138"/>
      <c r="E28" s="187">
        <f>E29+E30</f>
        <v>0</v>
      </c>
      <c r="F28" s="188">
        <f>F29+F30</f>
        <v>0</v>
      </c>
      <c r="G28" s="188"/>
      <c r="H28" s="188"/>
      <c r="I28" s="202"/>
    </row>
    <row r="29" spans="1:9" ht="36" customHeight="1" x14ac:dyDescent="0.4">
      <c r="A29" s="185" t="s">
        <v>22</v>
      </c>
      <c r="B29" s="123" t="s">
        <v>184</v>
      </c>
      <c r="C29" s="136"/>
      <c r="D29" s="136"/>
      <c r="E29" s="187"/>
      <c r="F29" s="188"/>
      <c r="G29" s="188"/>
      <c r="H29" s="188"/>
      <c r="I29" s="202"/>
    </row>
    <row r="30" spans="1:9" ht="36" customHeight="1" thickBot="1" x14ac:dyDescent="0.45">
      <c r="A30" s="47" t="s">
        <v>25</v>
      </c>
      <c r="B30" s="129" t="s">
        <v>185</v>
      </c>
      <c r="C30" s="139"/>
      <c r="D30" s="139"/>
      <c r="E30" s="108"/>
      <c r="F30" s="115"/>
      <c r="G30" s="115"/>
      <c r="H30" s="115"/>
      <c r="I30" s="205"/>
    </row>
    <row r="31" spans="1:9" ht="36" customHeight="1" x14ac:dyDescent="0.4">
      <c r="A31" s="182" t="s">
        <v>26</v>
      </c>
      <c r="B31" s="179" t="s">
        <v>84</v>
      </c>
      <c r="C31" s="140" t="s">
        <v>85</v>
      </c>
      <c r="D31" s="214">
        <v>23715359</v>
      </c>
      <c r="E31" s="109">
        <f>E32+E34+E35+E37+E36</f>
        <v>24300655</v>
      </c>
      <c r="F31" s="116">
        <f>F32+F34+F35+F37+F36</f>
        <v>24300655</v>
      </c>
      <c r="G31" s="116">
        <f>G32+G34+G35+G37+G36</f>
        <v>24300655</v>
      </c>
      <c r="H31" s="116">
        <f>H32+H34+H35+H37+H36</f>
        <v>24300655</v>
      </c>
      <c r="I31" s="206"/>
    </row>
    <row r="32" spans="1:9" ht="36" customHeight="1" x14ac:dyDescent="0.4">
      <c r="A32" s="183" t="s">
        <v>27</v>
      </c>
      <c r="B32" s="180" t="s">
        <v>96</v>
      </c>
      <c r="C32" s="138"/>
      <c r="D32" s="215">
        <v>1076060</v>
      </c>
      <c r="E32" s="187">
        <v>500000</v>
      </c>
      <c r="F32" s="188">
        <v>500000</v>
      </c>
      <c r="G32" s="188">
        <f t="shared" ref="G32" si="6">G33</f>
        <v>500000</v>
      </c>
      <c r="H32" s="188">
        <v>500000</v>
      </c>
      <c r="I32" s="202"/>
    </row>
    <row r="33" spans="1:9" ht="36" customHeight="1" x14ac:dyDescent="0.4">
      <c r="A33" s="183" t="s">
        <v>28</v>
      </c>
      <c r="B33" s="211" t="s">
        <v>194</v>
      </c>
      <c r="C33" s="138"/>
      <c r="D33" s="215">
        <v>1076060</v>
      </c>
      <c r="E33" s="187">
        <v>500000</v>
      </c>
      <c r="F33" s="188">
        <v>500000</v>
      </c>
      <c r="G33" s="188">
        <v>500000</v>
      </c>
      <c r="H33" s="188">
        <v>500000</v>
      </c>
      <c r="I33" s="202"/>
    </row>
    <row r="34" spans="1:9" ht="36" customHeight="1" x14ac:dyDescent="0.4">
      <c r="A34" s="183" t="s">
        <v>29</v>
      </c>
      <c r="B34" s="180" t="s">
        <v>97</v>
      </c>
      <c r="C34" s="138"/>
      <c r="D34" s="215">
        <v>396347</v>
      </c>
      <c r="E34" s="187">
        <v>2400000</v>
      </c>
      <c r="F34" s="188">
        <v>2400000</v>
      </c>
      <c r="G34" s="188">
        <v>2400000</v>
      </c>
      <c r="H34" s="188">
        <v>2400000</v>
      </c>
      <c r="I34" s="202"/>
    </row>
    <row r="35" spans="1:9" ht="36" customHeight="1" x14ac:dyDescent="0.4">
      <c r="A35" s="183" t="s">
        <v>30</v>
      </c>
      <c r="B35" s="207" t="s">
        <v>172</v>
      </c>
      <c r="C35" s="138"/>
      <c r="D35" s="215">
        <v>14872548</v>
      </c>
      <c r="E35" s="187">
        <v>14765870</v>
      </c>
      <c r="F35" s="188">
        <v>14765870</v>
      </c>
      <c r="G35" s="188">
        <v>14765870</v>
      </c>
      <c r="H35" s="188">
        <v>14765870</v>
      </c>
      <c r="I35" s="202"/>
    </row>
    <row r="36" spans="1:9" ht="36" customHeight="1" x14ac:dyDescent="0.4">
      <c r="A36" s="183" t="s">
        <v>31</v>
      </c>
      <c r="B36" s="180" t="s">
        <v>173</v>
      </c>
      <c r="C36" s="141"/>
      <c r="D36" s="216">
        <v>4122645</v>
      </c>
      <c r="E36" s="107">
        <v>4634785</v>
      </c>
      <c r="F36" s="114">
        <v>4634785</v>
      </c>
      <c r="G36" s="114">
        <v>4634785</v>
      </c>
      <c r="H36" s="114">
        <v>4634785</v>
      </c>
      <c r="I36" s="203"/>
    </row>
    <row r="37" spans="1:9" ht="36" customHeight="1" thickBot="1" x14ac:dyDescent="0.45">
      <c r="A37" s="184" t="s">
        <v>32</v>
      </c>
      <c r="B37" s="181" t="s">
        <v>174</v>
      </c>
      <c r="C37" s="139"/>
      <c r="D37" s="217">
        <v>3247759</v>
      </c>
      <c r="E37" s="108">
        <v>2000000</v>
      </c>
      <c r="F37" s="115">
        <v>2000000</v>
      </c>
      <c r="G37" s="115">
        <v>2000000</v>
      </c>
      <c r="H37" s="115">
        <v>2000000</v>
      </c>
      <c r="I37" s="205"/>
    </row>
    <row r="38" spans="1:9" ht="36" customHeight="1" x14ac:dyDescent="0.4">
      <c r="A38" s="48" t="s">
        <v>33</v>
      </c>
      <c r="B38" s="130" t="s">
        <v>86</v>
      </c>
      <c r="C38" s="140" t="s">
        <v>87</v>
      </c>
      <c r="D38" s="140"/>
      <c r="E38" s="109">
        <f>E39</f>
        <v>0</v>
      </c>
      <c r="F38" s="116">
        <f t="shared" ref="F38" si="7">F39</f>
        <v>0</v>
      </c>
      <c r="G38" s="116"/>
      <c r="H38" s="116"/>
      <c r="I38" s="206"/>
    </row>
    <row r="39" spans="1:9" ht="36" customHeight="1" thickBot="1" x14ac:dyDescent="0.45">
      <c r="A39" s="185" t="s">
        <v>34</v>
      </c>
      <c r="B39" s="125" t="s">
        <v>186</v>
      </c>
      <c r="C39" s="138"/>
      <c r="D39" s="138"/>
      <c r="E39" s="187"/>
      <c r="F39" s="188"/>
      <c r="G39" s="188"/>
      <c r="H39" s="188"/>
      <c r="I39" s="202"/>
    </row>
    <row r="40" spans="1:9" ht="36" customHeight="1" x14ac:dyDescent="0.4">
      <c r="A40" s="44" t="s">
        <v>35</v>
      </c>
      <c r="B40" s="128" t="s">
        <v>89</v>
      </c>
      <c r="C40" s="135" t="s">
        <v>88</v>
      </c>
      <c r="D40" s="135"/>
      <c r="E40" s="106">
        <f>E41+E42</f>
        <v>0</v>
      </c>
      <c r="F40" s="113"/>
      <c r="G40" s="113"/>
      <c r="H40" s="113"/>
      <c r="I40" s="201"/>
    </row>
    <row r="41" spans="1:9" ht="36" customHeight="1" x14ac:dyDescent="0.4">
      <c r="A41" s="185" t="s">
        <v>36</v>
      </c>
      <c r="B41" s="125" t="s">
        <v>92</v>
      </c>
      <c r="C41" s="138"/>
      <c r="D41" s="138"/>
      <c r="E41" s="187"/>
      <c r="F41" s="188"/>
      <c r="G41" s="188"/>
      <c r="H41" s="188"/>
      <c r="I41" s="202"/>
    </row>
    <row r="42" spans="1:9" ht="36" customHeight="1" thickBot="1" x14ac:dyDescent="0.45">
      <c r="A42" s="46" t="s">
        <v>37</v>
      </c>
      <c r="B42" s="131" t="s">
        <v>93</v>
      </c>
      <c r="C42" s="141"/>
      <c r="D42" s="141"/>
      <c r="E42" s="107"/>
      <c r="F42" s="114"/>
      <c r="G42" s="114"/>
      <c r="H42" s="114"/>
      <c r="I42" s="203"/>
    </row>
    <row r="43" spans="1:9" ht="36" customHeight="1" x14ac:dyDescent="0.4">
      <c r="A43" s="44" t="s">
        <v>100</v>
      </c>
      <c r="B43" s="128" t="s">
        <v>90</v>
      </c>
      <c r="C43" s="135" t="s">
        <v>91</v>
      </c>
      <c r="D43" s="135"/>
      <c r="E43" s="106">
        <f>E44+E45</f>
        <v>0</v>
      </c>
      <c r="F43" s="113"/>
      <c r="G43" s="113"/>
      <c r="H43" s="113"/>
      <c r="I43" s="201"/>
    </row>
    <row r="44" spans="1:9" ht="36" customHeight="1" x14ac:dyDescent="0.4">
      <c r="A44" s="185" t="s">
        <v>101</v>
      </c>
      <c r="B44" s="125" t="s">
        <v>94</v>
      </c>
      <c r="C44" s="138"/>
      <c r="D44" s="138"/>
      <c r="E44" s="187"/>
      <c r="F44" s="188"/>
      <c r="G44" s="188"/>
      <c r="H44" s="188"/>
      <c r="I44" s="202"/>
    </row>
    <row r="45" spans="1:9" ht="36" customHeight="1" thickBot="1" x14ac:dyDescent="0.45">
      <c r="A45" s="46" t="s">
        <v>102</v>
      </c>
      <c r="B45" s="131" t="s">
        <v>95</v>
      </c>
      <c r="C45" s="141"/>
      <c r="D45" s="141"/>
      <c r="E45" s="107"/>
      <c r="F45" s="114"/>
      <c r="G45" s="114"/>
      <c r="H45" s="114"/>
      <c r="I45" s="203"/>
    </row>
    <row r="46" spans="1:9" s="63" customFormat="1" ht="36" customHeight="1" thickBot="1" x14ac:dyDescent="0.45">
      <c r="A46" s="62" t="s">
        <v>119</v>
      </c>
      <c r="B46" s="132" t="s">
        <v>24</v>
      </c>
      <c r="C46" s="142"/>
      <c r="D46" s="218">
        <v>23715359</v>
      </c>
      <c r="E46" s="110">
        <f>E8+E21+E24+E31+E38+E40+E43</f>
        <v>24300655</v>
      </c>
      <c r="F46" s="117">
        <f t="shared" ref="F46:G46" si="8">F8+F21+F24+F31+F38+F40+F43</f>
        <v>24300655</v>
      </c>
      <c r="G46" s="117">
        <f t="shared" si="8"/>
        <v>24300655</v>
      </c>
      <c r="H46" s="117">
        <f t="shared" ref="H46" si="9">H8+H21+H24+H31+H38+H40+H43</f>
        <v>24300655</v>
      </c>
      <c r="I46" s="208"/>
    </row>
    <row r="47" spans="1:9" s="61" customFormat="1" ht="36" customHeight="1" x14ac:dyDescent="0.4">
      <c r="A47" s="64" t="s">
        <v>120</v>
      </c>
      <c r="B47" s="133" t="s">
        <v>121</v>
      </c>
      <c r="C47" s="143"/>
      <c r="D47" s="219">
        <v>23715359</v>
      </c>
      <c r="E47" s="111">
        <f>E8+E24+E31+E40</f>
        <v>24300655</v>
      </c>
      <c r="F47" s="118">
        <f t="shared" ref="F47:G47" si="10">F8+F24+F31+F40</f>
        <v>24300655</v>
      </c>
      <c r="G47" s="118">
        <f t="shared" si="10"/>
        <v>24300655</v>
      </c>
      <c r="H47" s="118">
        <f t="shared" ref="H47" si="11">H8+H24+H31+H40</f>
        <v>24300655</v>
      </c>
      <c r="I47" s="209"/>
    </row>
    <row r="48" spans="1:9" s="61" customFormat="1" ht="36" customHeight="1" thickBot="1" x14ac:dyDescent="0.45">
      <c r="A48" s="65" t="s">
        <v>175</v>
      </c>
      <c r="B48" s="134" t="s">
        <v>122</v>
      </c>
      <c r="C48" s="144"/>
      <c r="D48" s="144"/>
      <c r="E48" s="112">
        <f>E21+E38+E43</f>
        <v>0</v>
      </c>
      <c r="F48" s="119">
        <f t="shared" ref="F48" si="12">F21+F38+F43</f>
        <v>0</v>
      </c>
      <c r="G48" s="119"/>
      <c r="H48" s="119"/>
      <c r="I48" s="210"/>
    </row>
  </sheetData>
  <mergeCells count="13">
    <mergeCell ref="A1:I1"/>
    <mergeCell ref="A2:I2"/>
    <mergeCell ref="A4:I4"/>
    <mergeCell ref="E6:I6"/>
    <mergeCell ref="B6:B7"/>
    <mergeCell ref="A6:A7"/>
    <mergeCell ref="C6:C7"/>
    <mergeCell ref="D6:D7"/>
    <mergeCell ref="A26:A27"/>
    <mergeCell ref="B26:B27"/>
    <mergeCell ref="C26:C27"/>
    <mergeCell ref="E26:E27"/>
    <mergeCell ref="F26:F27"/>
  </mergeCells>
  <pageMargins left="0.7" right="0.7" top="0.75" bottom="0.75" header="0.3" footer="0.3"/>
  <pageSetup paperSize="9" scale="2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opLeftCell="A21" zoomScaleNormal="100" workbookViewId="0">
      <selection activeCell="E43" sqref="E43"/>
    </sheetView>
  </sheetViews>
  <sheetFormatPr defaultRowHeight="42.75" customHeight="1" x14ac:dyDescent="0.3"/>
  <cols>
    <col min="1" max="1" width="5.42578125" style="16" customWidth="1"/>
    <col min="2" max="2" width="63.28515625" style="16" customWidth="1"/>
    <col min="3" max="3" width="7.140625" style="16" customWidth="1"/>
    <col min="4" max="4" width="23.85546875" style="90" bestFit="1" customWidth="1"/>
    <col min="5" max="5" width="22.140625" style="16" bestFit="1" customWidth="1"/>
    <col min="6" max="6" width="28.85546875" style="16" bestFit="1" customWidth="1"/>
    <col min="7" max="8" width="29.7109375" style="16" bestFit="1" customWidth="1"/>
    <col min="9" max="9" width="30.5703125" style="16" bestFit="1" customWidth="1"/>
    <col min="10" max="16384" width="9.140625" style="16"/>
  </cols>
  <sheetData>
    <row r="1" spans="1:9" ht="42.75" customHeight="1" x14ac:dyDescent="0.3">
      <c r="A1" s="249" t="s">
        <v>205</v>
      </c>
      <c r="B1" s="249"/>
      <c r="C1" s="249"/>
      <c r="D1" s="249"/>
      <c r="E1" s="249"/>
      <c r="F1" s="249"/>
      <c r="G1" s="249"/>
      <c r="H1" s="249"/>
      <c r="I1" s="249"/>
    </row>
    <row r="2" spans="1:9" ht="42.75" customHeight="1" x14ac:dyDescent="0.3">
      <c r="A2" s="250" t="s">
        <v>207</v>
      </c>
      <c r="B2" s="250"/>
      <c r="C2" s="250"/>
      <c r="D2" s="250"/>
      <c r="E2" s="250"/>
      <c r="F2" s="250"/>
      <c r="G2" s="250"/>
      <c r="H2" s="250"/>
      <c r="I2" s="250"/>
    </row>
    <row r="4" spans="1:9" ht="42.75" customHeight="1" x14ac:dyDescent="0.3">
      <c r="A4" s="249" t="s">
        <v>198</v>
      </c>
      <c r="B4" s="249"/>
      <c r="C4" s="249"/>
      <c r="D4" s="249"/>
      <c r="E4" s="249"/>
      <c r="F4" s="249"/>
      <c r="G4" s="249"/>
      <c r="H4" s="249"/>
      <c r="I4" s="249"/>
    </row>
    <row r="6" spans="1:9" ht="42.75" customHeight="1" thickBot="1" x14ac:dyDescent="0.35"/>
    <row r="7" spans="1:9" ht="42.75" customHeight="1" thickBot="1" x14ac:dyDescent="0.35">
      <c r="A7" s="251" t="s">
        <v>39</v>
      </c>
      <c r="B7" s="254" t="s">
        <v>40</v>
      </c>
      <c r="C7" s="257" t="s">
        <v>74</v>
      </c>
      <c r="D7" s="260" t="s">
        <v>202</v>
      </c>
      <c r="E7" s="247" t="s">
        <v>201</v>
      </c>
      <c r="F7" s="247"/>
      <c r="G7" s="247"/>
      <c r="H7" s="247"/>
      <c r="I7" s="248"/>
    </row>
    <row r="8" spans="1:9" ht="42.75" customHeight="1" thickBot="1" x14ac:dyDescent="0.35">
      <c r="A8" s="252"/>
      <c r="B8" s="255"/>
      <c r="C8" s="258"/>
      <c r="D8" s="261"/>
      <c r="E8" s="163" t="s">
        <v>162</v>
      </c>
      <c r="F8" s="162" t="s">
        <v>157</v>
      </c>
      <c r="G8" s="162" t="s">
        <v>158</v>
      </c>
      <c r="H8" s="162" t="s">
        <v>159</v>
      </c>
      <c r="I8" s="191" t="s">
        <v>210</v>
      </c>
    </row>
    <row r="9" spans="1:9" ht="42.75" customHeight="1" thickBot="1" x14ac:dyDescent="0.35">
      <c r="A9" s="253"/>
      <c r="B9" s="256"/>
      <c r="C9" s="259"/>
      <c r="D9" s="262"/>
      <c r="E9" s="220" t="s">
        <v>161</v>
      </c>
      <c r="F9" s="169" t="s">
        <v>161</v>
      </c>
      <c r="G9" s="161" t="s">
        <v>161</v>
      </c>
      <c r="H9" s="161" t="s">
        <v>161</v>
      </c>
      <c r="I9" s="199" t="s">
        <v>161</v>
      </c>
    </row>
    <row r="10" spans="1:9" ht="42.75" customHeight="1" x14ac:dyDescent="0.3">
      <c r="A10" s="42" t="s">
        <v>2</v>
      </c>
      <c r="B10" s="146" t="s">
        <v>42</v>
      </c>
      <c r="C10" s="170" t="s">
        <v>66</v>
      </c>
      <c r="D10" s="221">
        <v>274489320</v>
      </c>
      <c r="E10" s="192">
        <f>E11+E12</f>
        <v>316629968</v>
      </c>
      <c r="F10" s="189">
        <f t="shared" ref="F10:H10" si="0">F11+F12</f>
        <v>319435621</v>
      </c>
      <c r="G10" s="156">
        <f t="shared" si="0"/>
        <v>319435621</v>
      </c>
      <c r="H10" s="156">
        <f t="shared" si="0"/>
        <v>329017742</v>
      </c>
      <c r="I10" s="192"/>
    </row>
    <row r="11" spans="1:9" ht="42.75" customHeight="1" x14ac:dyDescent="0.3">
      <c r="A11" s="17" t="s">
        <v>3</v>
      </c>
      <c r="B11" s="164" t="s">
        <v>110</v>
      </c>
      <c r="C11" s="171"/>
      <c r="D11" s="222">
        <v>274358567</v>
      </c>
      <c r="E11" s="193">
        <v>316629968</v>
      </c>
      <c r="F11" s="150">
        <v>319435621</v>
      </c>
      <c r="G11" s="157">
        <v>319435621</v>
      </c>
      <c r="H11" s="157">
        <v>329017742</v>
      </c>
      <c r="I11" s="193"/>
    </row>
    <row r="12" spans="1:9" ht="42.75" customHeight="1" x14ac:dyDescent="0.3">
      <c r="A12" s="17" t="s">
        <v>4</v>
      </c>
      <c r="B12" s="164" t="s">
        <v>111</v>
      </c>
      <c r="C12" s="171"/>
      <c r="D12" s="222">
        <v>130753</v>
      </c>
      <c r="E12" s="193"/>
      <c r="F12" s="150"/>
      <c r="G12" s="157"/>
      <c r="H12" s="157"/>
      <c r="I12" s="193"/>
    </row>
    <row r="13" spans="1:9" ht="42.75" customHeight="1" x14ac:dyDescent="0.3">
      <c r="A13" s="41" t="s">
        <v>5</v>
      </c>
      <c r="B13" s="147" t="s">
        <v>43</v>
      </c>
      <c r="C13" s="172" t="s">
        <v>67</v>
      </c>
      <c r="D13" s="223">
        <v>40916773</v>
      </c>
      <c r="E13" s="194">
        <v>48329000</v>
      </c>
      <c r="F13" s="151">
        <v>48453256</v>
      </c>
      <c r="G13" s="158">
        <v>48453256</v>
      </c>
      <c r="H13" s="158">
        <v>48408145</v>
      </c>
      <c r="I13" s="194"/>
    </row>
    <row r="14" spans="1:9" ht="42.75" customHeight="1" x14ac:dyDescent="0.3">
      <c r="A14" s="41" t="s">
        <v>6</v>
      </c>
      <c r="B14" s="147" t="s">
        <v>44</v>
      </c>
      <c r="C14" s="172" t="s">
        <v>68</v>
      </c>
      <c r="D14" s="223">
        <v>155976669</v>
      </c>
      <c r="E14" s="194">
        <f>E15+E16+E17+E18+E19</f>
        <v>167444717</v>
      </c>
      <c r="F14" s="151">
        <f t="shared" ref="F14:H14" si="1">F15+F16+F17+F18+F19</f>
        <v>174450808</v>
      </c>
      <c r="G14" s="158">
        <f t="shared" si="1"/>
        <v>174232308</v>
      </c>
      <c r="H14" s="158">
        <f t="shared" si="1"/>
        <v>173903177</v>
      </c>
      <c r="I14" s="194"/>
    </row>
    <row r="15" spans="1:9" ht="42.75" customHeight="1" x14ac:dyDescent="0.3">
      <c r="A15" s="17" t="s">
        <v>7</v>
      </c>
      <c r="B15" s="164" t="s">
        <v>112</v>
      </c>
      <c r="C15" s="171"/>
      <c r="D15" s="222">
        <v>9795124</v>
      </c>
      <c r="E15" s="193">
        <v>10330000</v>
      </c>
      <c r="F15" s="150">
        <v>10330000</v>
      </c>
      <c r="G15" s="157">
        <v>9852840</v>
      </c>
      <c r="H15" s="157">
        <v>9852840</v>
      </c>
      <c r="I15" s="193"/>
    </row>
    <row r="16" spans="1:9" ht="42.75" customHeight="1" x14ac:dyDescent="0.3">
      <c r="A16" s="17" t="s">
        <v>8</v>
      </c>
      <c r="B16" s="164" t="s">
        <v>113</v>
      </c>
      <c r="C16" s="171"/>
      <c r="D16" s="222">
        <v>1244414</v>
      </c>
      <c r="E16" s="193">
        <v>1791177</v>
      </c>
      <c r="F16" s="150">
        <v>1791177</v>
      </c>
      <c r="G16" s="157">
        <v>1791177</v>
      </c>
      <c r="H16" s="157">
        <v>1791177</v>
      </c>
      <c r="I16" s="193"/>
    </row>
    <row r="17" spans="1:9" ht="42.75" customHeight="1" x14ac:dyDescent="0.3">
      <c r="A17" s="17" t="s">
        <v>9</v>
      </c>
      <c r="B17" s="164" t="s">
        <v>114</v>
      </c>
      <c r="C17" s="171"/>
      <c r="D17" s="222">
        <v>114184570</v>
      </c>
      <c r="E17" s="193">
        <v>121078840</v>
      </c>
      <c r="F17" s="150">
        <v>121078840</v>
      </c>
      <c r="G17" s="157">
        <v>121337500</v>
      </c>
      <c r="H17" s="157">
        <v>121337500</v>
      </c>
      <c r="I17" s="193"/>
    </row>
    <row r="18" spans="1:9" ht="42.75" customHeight="1" x14ac:dyDescent="0.3">
      <c r="A18" s="17" t="s">
        <v>10</v>
      </c>
      <c r="B18" s="164" t="s">
        <v>115</v>
      </c>
      <c r="C18" s="171"/>
      <c r="D18" s="222">
        <v>52393</v>
      </c>
      <c r="E18" s="193">
        <v>50000</v>
      </c>
      <c r="F18" s="150">
        <v>99691</v>
      </c>
      <c r="G18" s="157">
        <v>99691</v>
      </c>
      <c r="H18" s="157">
        <v>99691</v>
      </c>
      <c r="I18" s="193"/>
    </row>
    <row r="19" spans="1:9" ht="42.75" customHeight="1" x14ac:dyDescent="0.3">
      <c r="A19" s="17" t="s">
        <v>11</v>
      </c>
      <c r="B19" s="164" t="s">
        <v>116</v>
      </c>
      <c r="C19" s="171"/>
      <c r="D19" s="222">
        <v>30700168</v>
      </c>
      <c r="E19" s="193">
        <v>34194700</v>
      </c>
      <c r="F19" s="150">
        <v>41151100</v>
      </c>
      <c r="G19" s="157">
        <v>41151100</v>
      </c>
      <c r="H19" s="157">
        <v>40821969</v>
      </c>
      <c r="I19" s="193"/>
    </row>
    <row r="20" spans="1:9" ht="42.75" customHeight="1" x14ac:dyDescent="0.3">
      <c r="A20" s="41" t="s">
        <v>12</v>
      </c>
      <c r="B20" s="147" t="s">
        <v>45</v>
      </c>
      <c r="C20" s="172" t="s">
        <v>69</v>
      </c>
      <c r="D20" s="223"/>
      <c r="E20" s="194">
        <f>E21+E22</f>
        <v>0</v>
      </c>
      <c r="F20" s="190">
        <f t="shared" ref="F20:H20" si="2">F21+F22</f>
        <v>0</v>
      </c>
      <c r="G20" s="158">
        <f t="shared" si="2"/>
        <v>0</v>
      </c>
      <c r="H20" s="158">
        <f t="shared" si="2"/>
        <v>0</v>
      </c>
      <c r="I20" s="194"/>
    </row>
    <row r="21" spans="1:9" ht="42.75" customHeight="1" x14ac:dyDescent="0.3">
      <c r="A21" s="17" t="s">
        <v>13</v>
      </c>
      <c r="B21" s="164" t="s">
        <v>117</v>
      </c>
      <c r="C21" s="171"/>
      <c r="D21" s="222"/>
      <c r="E21" s="193"/>
      <c r="F21" s="150"/>
      <c r="G21" s="157"/>
      <c r="H21" s="157"/>
      <c r="I21" s="193"/>
    </row>
    <row r="22" spans="1:9" ht="42.75" customHeight="1" x14ac:dyDescent="0.3">
      <c r="A22" s="17" t="s">
        <v>14</v>
      </c>
      <c r="B22" s="164" t="s">
        <v>118</v>
      </c>
      <c r="C22" s="171"/>
      <c r="D22" s="222"/>
      <c r="E22" s="193"/>
      <c r="F22" s="150"/>
      <c r="G22" s="157"/>
      <c r="H22" s="157"/>
      <c r="I22" s="193"/>
    </row>
    <row r="23" spans="1:9" ht="42.75" customHeight="1" x14ac:dyDescent="0.3">
      <c r="A23" s="41" t="s">
        <v>15</v>
      </c>
      <c r="B23" s="147" t="s">
        <v>46</v>
      </c>
      <c r="C23" s="172" t="s">
        <v>70</v>
      </c>
      <c r="D23" s="223"/>
      <c r="E23" s="194">
        <f>E26+E24+E25</f>
        <v>0</v>
      </c>
      <c r="F23" s="151">
        <f>F26+F25+F24</f>
        <v>0</v>
      </c>
      <c r="G23" s="158">
        <f t="shared" ref="G23:H23" si="3">G26</f>
        <v>0</v>
      </c>
      <c r="H23" s="158">
        <f t="shared" si="3"/>
        <v>0</v>
      </c>
      <c r="I23" s="194"/>
    </row>
    <row r="24" spans="1:9" ht="42.75" customHeight="1" x14ac:dyDescent="0.3">
      <c r="A24" s="54" t="s">
        <v>16</v>
      </c>
      <c r="B24" s="148" t="s">
        <v>147</v>
      </c>
      <c r="C24" s="173"/>
      <c r="D24" s="224"/>
      <c r="E24" s="195"/>
      <c r="F24" s="152">
        <v>0</v>
      </c>
      <c r="G24" s="159"/>
      <c r="H24" s="159"/>
      <c r="I24" s="195"/>
    </row>
    <row r="25" spans="1:9" ht="42.75" customHeight="1" x14ac:dyDescent="0.3">
      <c r="A25" s="54" t="s">
        <v>17</v>
      </c>
      <c r="B25" s="148" t="s">
        <v>149</v>
      </c>
      <c r="C25" s="173"/>
      <c r="D25" s="224"/>
      <c r="E25" s="195"/>
      <c r="F25" s="152"/>
      <c r="G25" s="159"/>
      <c r="H25" s="159"/>
      <c r="I25" s="195"/>
    </row>
    <row r="26" spans="1:9" ht="42.75" customHeight="1" x14ac:dyDescent="0.3">
      <c r="A26" s="17" t="s">
        <v>18</v>
      </c>
      <c r="B26" s="164" t="s">
        <v>148</v>
      </c>
      <c r="C26" s="171"/>
      <c r="D26" s="222"/>
      <c r="E26" s="193"/>
      <c r="F26" s="150"/>
      <c r="G26" s="157"/>
      <c r="H26" s="157"/>
      <c r="I26" s="193"/>
    </row>
    <row r="27" spans="1:9" ht="42.75" customHeight="1" x14ac:dyDescent="0.3">
      <c r="A27" s="41" t="s">
        <v>19</v>
      </c>
      <c r="B27" s="147" t="s">
        <v>163</v>
      </c>
      <c r="C27" s="172" t="s">
        <v>71</v>
      </c>
      <c r="D27" s="223">
        <v>3719970</v>
      </c>
      <c r="E27" s="194">
        <f>E28+E29+E30+E31+E32</f>
        <v>2540000</v>
      </c>
      <c r="F27" s="190">
        <f t="shared" ref="F27:H27" si="4">F28+F29+F30+F31+F32</f>
        <v>2540000</v>
      </c>
      <c r="G27" s="158">
        <f t="shared" si="4"/>
        <v>2758500</v>
      </c>
      <c r="H27" s="158">
        <f t="shared" si="4"/>
        <v>4521119</v>
      </c>
      <c r="I27" s="194"/>
    </row>
    <row r="28" spans="1:9" ht="42.75" customHeight="1" x14ac:dyDescent="0.3">
      <c r="A28" s="17" t="s">
        <v>20</v>
      </c>
      <c r="B28" s="165" t="s">
        <v>166</v>
      </c>
      <c r="C28" s="171"/>
      <c r="D28" s="222">
        <v>1140312</v>
      </c>
      <c r="E28" s="193"/>
      <c r="F28" s="150"/>
      <c r="G28" s="157"/>
      <c r="H28" s="157"/>
      <c r="I28" s="193"/>
    </row>
    <row r="29" spans="1:9" ht="42.75" customHeight="1" x14ac:dyDescent="0.3">
      <c r="A29" s="17" t="s">
        <v>21</v>
      </c>
      <c r="B29" s="165" t="s">
        <v>167</v>
      </c>
      <c r="C29" s="171"/>
      <c r="D29" s="222"/>
      <c r="E29" s="193">
        <v>0</v>
      </c>
      <c r="F29" s="150">
        <v>0</v>
      </c>
      <c r="G29" s="157"/>
      <c r="H29" s="157"/>
      <c r="I29" s="193"/>
    </row>
    <row r="30" spans="1:9" ht="42.75" customHeight="1" x14ac:dyDescent="0.3">
      <c r="A30" s="17" t="s">
        <v>22</v>
      </c>
      <c r="B30" s="165" t="s">
        <v>168</v>
      </c>
      <c r="C30" s="171"/>
      <c r="D30" s="222"/>
      <c r="E30" s="193">
        <v>0</v>
      </c>
      <c r="F30" s="150">
        <v>0</v>
      </c>
      <c r="G30" s="157">
        <v>218500</v>
      </c>
      <c r="H30" s="157">
        <v>218500</v>
      </c>
      <c r="I30" s="193"/>
    </row>
    <row r="31" spans="1:9" ht="42.75" customHeight="1" x14ac:dyDescent="0.3">
      <c r="A31" s="17" t="s">
        <v>25</v>
      </c>
      <c r="B31" s="165" t="s">
        <v>169</v>
      </c>
      <c r="C31" s="171"/>
      <c r="D31" s="222">
        <v>1788798</v>
      </c>
      <c r="E31" s="193">
        <v>2000000</v>
      </c>
      <c r="F31" s="150">
        <v>2000000</v>
      </c>
      <c r="G31" s="157">
        <v>2000000</v>
      </c>
      <c r="H31" s="157">
        <v>3341434</v>
      </c>
      <c r="I31" s="193"/>
    </row>
    <row r="32" spans="1:9" ht="42.75" customHeight="1" x14ac:dyDescent="0.3">
      <c r="A32" s="17" t="s">
        <v>26</v>
      </c>
      <c r="B32" s="165" t="s">
        <v>187</v>
      </c>
      <c r="C32" s="171"/>
      <c r="D32" s="222">
        <v>790860</v>
      </c>
      <c r="E32" s="193">
        <v>540000</v>
      </c>
      <c r="F32" s="150">
        <v>540000</v>
      </c>
      <c r="G32" s="157">
        <v>540000</v>
      </c>
      <c r="H32" s="157">
        <v>961185</v>
      </c>
      <c r="I32" s="193"/>
    </row>
    <row r="33" spans="1:9" ht="42.75" customHeight="1" x14ac:dyDescent="0.3">
      <c r="A33" s="41" t="s">
        <v>27</v>
      </c>
      <c r="B33" s="147" t="s">
        <v>164</v>
      </c>
      <c r="C33" s="172" t="s">
        <v>72</v>
      </c>
      <c r="D33" s="223"/>
      <c r="E33" s="194">
        <f>E34+E35+E36</f>
        <v>0</v>
      </c>
      <c r="F33" s="151">
        <f>F34+F36+F35</f>
        <v>0</v>
      </c>
      <c r="G33" s="158">
        <f t="shared" ref="G33:H33" si="5">G34+G36</f>
        <v>0</v>
      </c>
      <c r="H33" s="158">
        <f t="shared" si="5"/>
        <v>0</v>
      </c>
      <c r="I33" s="194"/>
    </row>
    <row r="34" spans="1:9" ht="42.75" customHeight="1" x14ac:dyDescent="0.3">
      <c r="A34" s="17" t="s">
        <v>28</v>
      </c>
      <c r="B34" s="165" t="s">
        <v>170</v>
      </c>
      <c r="C34" s="171"/>
      <c r="D34" s="222"/>
      <c r="E34" s="193"/>
      <c r="F34" s="150"/>
      <c r="G34" s="157"/>
      <c r="H34" s="157"/>
      <c r="I34" s="193"/>
    </row>
    <row r="35" spans="1:9" ht="42.75" customHeight="1" x14ac:dyDescent="0.3">
      <c r="A35" s="17" t="s">
        <v>29</v>
      </c>
      <c r="B35" s="165" t="s">
        <v>171</v>
      </c>
      <c r="C35" s="171"/>
      <c r="D35" s="222"/>
      <c r="E35" s="193"/>
      <c r="F35" s="150"/>
      <c r="G35" s="157"/>
      <c r="H35" s="157"/>
      <c r="I35" s="193"/>
    </row>
    <row r="36" spans="1:9" ht="42.75" customHeight="1" x14ac:dyDescent="0.3">
      <c r="A36" s="17" t="s">
        <v>30</v>
      </c>
      <c r="B36" s="166" t="s">
        <v>195</v>
      </c>
      <c r="C36" s="171"/>
      <c r="D36" s="222"/>
      <c r="E36" s="193"/>
      <c r="F36" s="150"/>
      <c r="G36" s="157"/>
      <c r="H36" s="157"/>
      <c r="I36" s="193"/>
    </row>
    <row r="37" spans="1:9" ht="42.75" customHeight="1" x14ac:dyDescent="0.3">
      <c r="A37" s="41" t="s">
        <v>31</v>
      </c>
      <c r="B37" s="147" t="s">
        <v>165</v>
      </c>
      <c r="C37" s="172" t="s">
        <v>73</v>
      </c>
      <c r="D37" s="223"/>
      <c r="E37" s="194">
        <f>E38</f>
        <v>0</v>
      </c>
      <c r="F37" s="151">
        <f t="shared" ref="F37:H37" si="6">F38</f>
        <v>0</v>
      </c>
      <c r="G37" s="158">
        <f t="shared" si="6"/>
        <v>0</v>
      </c>
      <c r="H37" s="158">
        <f t="shared" si="6"/>
        <v>0</v>
      </c>
      <c r="I37" s="194"/>
    </row>
    <row r="38" spans="1:9" ht="42.75" customHeight="1" thickBot="1" x14ac:dyDescent="0.35">
      <c r="A38" s="55" t="s">
        <v>32</v>
      </c>
      <c r="B38" s="167" t="s">
        <v>196</v>
      </c>
      <c r="C38" s="174"/>
      <c r="D38" s="225"/>
      <c r="E38" s="196"/>
      <c r="F38" s="153"/>
      <c r="G38" s="160"/>
      <c r="H38" s="160"/>
      <c r="I38" s="196"/>
    </row>
    <row r="39" spans="1:9" s="67" customFormat="1" ht="42.75" customHeight="1" thickBot="1" x14ac:dyDescent="0.35">
      <c r="A39" s="66" t="s">
        <v>33</v>
      </c>
      <c r="B39" s="149" t="s">
        <v>123</v>
      </c>
      <c r="C39" s="175"/>
      <c r="D39" s="226">
        <v>475102732</v>
      </c>
      <c r="E39" s="197">
        <f>E10+E13+E14+E20+E23+E27+E33+E37</f>
        <v>534943685</v>
      </c>
      <c r="F39" s="197">
        <f>F10+F13+F20+F23+F27+F33+F37+F14</f>
        <v>544879685</v>
      </c>
      <c r="G39" s="154">
        <f>G10+G13+G20+G23+G27+G33+G37+G14</f>
        <v>544879685</v>
      </c>
      <c r="H39" s="154">
        <f>H10+H13+H20+H23+H27+H33+H37+H14</f>
        <v>555850183</v>
      </c>
      <c r="I39" s="197"/>
    </row>
    <row r="40" spans="1:9" ht="42.75" customHeight="1" thickBot="1" x14ac:dyDescent="0.35">
      <c r="A40" s="68" t="s">
        <v>34</v>
      </c>
      <c r="B40" s="168" t="s">
        <v>124</v>
      </c>
      <c r="C40" s="176"/>
      <c r="D40" s="227">
        <v>471382762</v>
      </c>
      <c r="E40" s="198">
        <f>E10+E13+E14+E20+E23</f>
        <v>532403685</v>
      </c>
      <c r="F40" s="198">
        <f>F10+F13+F14+F20+F23</f>
        <v>542339685</v>
      </c>
      <c r="G40" s="155">
        <f>G10+G13+G14+G20+G23</f>
        <v>542121185</v>
      </c>
      <c r="H40" s="155">
        <f>H10+H13+H14+H20+H23</f>
        <v>551329064</v>
      </c>
      <c r="I40" s="198"/>
    </row>
    <row r="41" spans="1:9" ht="42.75" customHeight="1" thickBot="1" x14ac:dyDescent="0.35">
      <c r="A41" s="68" t="s">
        <v>35</v>
      </c>
      <c r="B41" s="168" t="s">
        <v>125</v>
      </c>
      <c r="C41" s="176"/>
      <c r="D41" s="227">
        <v>3719970</v>
      </c>
      <c r="E41" s="198">
        <f>E27+E33+E37</f>
        <v>2540000</v>
      </c>
      <c r="F41" s="198">
        <f>F27+F33+F37</f>
        <v>2540000</v>
      </c>
      <c r="G41" s="155">
        <f>G27+G33+G37</f>
        <v>2758500</v>
      </c>
      <c r="H41" s="155">
        <f>H27+H33+H37</f>
        <v>4521119</v>
      </c>
      <c r="I41" s="198"/>
    </row>
    <row r="43" spans="1:9" ht="42.75" customHeight="1" x14ac:dyDescent="0.3">
      <c r="E43" s="59"/>
    </row>
  </sheetData>
  <mergeCells count="8">
    <mergeCell ref="E7:I7"/>
    <mergeCell ref="A1:I1"/>
    <mergeCell ref="A2:I2"/>
    <mergeCell ref="A4:I4"/>
    <mergeCell ref="A7:A9"/>
    <mergeCell ref="B7:B9"/>
    <mergeCell ref="C7:C9"/>
    <mergeCell ref="D7:D9"/>
  </mergeCells>
  <pageMargins left="0.7" right="0.7" top="0.75" bottom="0.75" header="0.3" footer="0.3"/>
  <pageSetup paperSize="9" scale="3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zoomScaleNormal="100" workbookViewId="0">
      <selection activeCell="H32" sqref="H32"/>
    </sheetView>
  </sheetViews>
  <sheetFormatPr defaultRowHeight="15" x14ac:dyDescent="0.25"/>
  <cols>
    <col min="1" max="1" width="2.5703125" customWidth="1"/>
    <col min="2" max="2" width="56.5703125" bestFit="1" customWidth="1"/>
    <col min="3" max="3" width="6.140625" customWidth="1"/>
    <col min="4" max="4" width="19" style="69" bestFit="1" customWidth="1"/>
    <col min="5" max="5" width="18.28515625" style="69" customWidth="1"/>
    <col min="6" max="6" width="17.5703125" bestFit="1" customWidth="1"/>
    <col min="7" max="7" width="17.85546875" style="69" bestFit="1" customWidth="1"/>
    <col min="8" max="8" width="17.85546875" bestFit="1" customWidth="1"/>
    <col min="9" max="9" width="16.42578125" bestFit="1" customWidth="1"/>
  </cols>
  <sheetData>
    <row r="1" spans="1:9" x14ac:dyDescent="0.25">
      <c r="A1" s="263" t="s">
        <v>205</v>
      </c>
      <c r="B1" s="263"/>
      <c r="C1" s="263"/>
      <c r="D1" s="263"/>
      <c r="E1" s="263"/>
      <c r="F1" s="263"/>
      <c r="G1" s="263"/>
      <c r="H1" s="263"/>
      <c r="I1" s="263"/>
    </row>
    <row r="2" spans="1:9" x14ac:dyDescent="0.25">
      <c r="A2" s="264" t="s">
        <v>208</v>
      </c>
      <c r="B2" s="264"/>
      <c r="C2" s="264"/>
      <c r="D2" s="264"/>
      <c r="E2" s="264"/>
      <c r="F2" s="264"/>
      <c r="G2" s="264"/>
      <c r="H2" s="264"/>
      <c r="I2" s="264"/>
    </row>
    <row r="3" spans="1:9" x14ac:dyDescent="0.25">
      <c r="A3" s="264" t="s">
        <v>203</v>
      </c>
      <c r="B3" s="264"/>
      <c r="C3" s="264"/>
      <c r="D3" s="264"/>
      <c r="E3" s="264"/>
      <c r="F3" s="264"/>
      <c r="G3" s="264"/>
      <c r="H3" s="264"/>
      <c r="I3" s="264"/>
    </row>
    <row r="4" spans="1:9" x14ac:dyDescent="0.25">
      <c r="B4" s="263" t="s">
        <v>146</v>
      </c>
      <c r="C4" s="263"/>
      <c r="D4" s="263"/>
      <c r="E4" s="263"/>
      <c r="F4" s="263"/>
      <c r="G4" s="263"/>
      <c r="H4" s="263"/>
      <c r="I4" s="263"/>
    </row>
    <row r="5" spans="1:9" ht="15.75" thickBot="1" x14ac:dyDescent="0.3"/>
    <row r="6" spans="1:9" ht="21.75" thickBot="1" x14ac:dyDescent="0.4">
      <c r="A6" s="267" t="s">
        <v>55</v>
      </c>
      <c r="B6" s="268"/>
      <c r="C6" s="268"/>
      <c r="D6" s="268"/>
      <c r="E6" s="268"/>
      <c r="F6" s="268"/>
      <c r="G6" s="268"/>
      <c r="H6" s="268"/>
      <c r="I6" s="269"/>
    </row>
    <row r="7" spans="1:9" ht="15.75" thickBot="1" x14ac:dyDescent="0.3">
      <c r="A7" s="265" t="s">
        <v>50</v>
      </c>
      <c r="B7" s="266"/>
      <c r="C7" s="10"/>
      <c r="D7" s="70" t="s">
        <v>200</v>
      </c>
      <c r="E7" s="70" t="s">
        <v>0</v>
      </c>
      <c r="F7" s="10" t="s">
        <v>63</v>
      </c>
      <c r="G7" s="70" t="s">
        <v>64</v>
      </c>
      <c r="H7" s="10" t="s">
        <v>75</v>
      </c>
      <c r="I7" s="11" t="s">
        <v>210</v>
      </c>
    </row>
    <row r="8" spans="1:9" s="3" customFormat="1" x14ac:dyDescent="0.25">
      <c r="A8" s="82" t="s">
        <v>2</v>
      </c>
      <c r="B8" s="73" t="s">
        <v>51</v>
      </c>
      <c r="C8" s="74"/>
      <c r="D8" s="75">
        <v>23715359</v>
      </c>
      <c r="E8" s="83">
        <f>'1.sz.tábla'!E46</f>
        <v>24300655</v>
      </c>
      <c r="F8" s="83">
        <f>'1.sz.tábla'!F46</f>
        <v>24300655</v>
      </c>
      <c r="G8" s="83">
        <f>'1.sz.tábla'!G46</f>
        <v>24300655</v>
      </c>
      <c r="H8" s="83">
        <f>'1.sz.tábla'!H46</f>
        <v>24300655</v>
      </c>
      <c r="I8" s="83">
        <f>'1.sz.tábla'!I46</f>
        <v>0</v>
      </c>
    </row>
    <row r="9" spans="1:9" s="3" customFormat="1" x14ac:dyDescent="0.25">
      <c r="A9" s="84" t="s">
        <v>3</v>
      </c>
      <c r="B9" s="31" t="s">
        <v>52</v>
      </c>
      <c r="C9" s="77" t="s">
        <v>107</v>
      </c>
      <c r="D9" s="78">
        <v>462001592</v>
      </c>
      <c r="E9" s="85">
        <f>E10</f>
        <v>510643030</v>
      </c>
      <c r="F9" s="85">
        <f t="shared" ref="F9:I9" si="0">F10</f>
        <v>520579030</v>
      </c>
      <c r="G9" s="85">
        <f t="shared" si="0"/>
        <v>520579030</v>
      </c>
      <c r="H9" s="85">
        <f t="shared" si="0"/>
        <v>531549528</v>
      </c>
      <c r="I9" s="86">
        <f t="shared" si="0"/>
        <v>0</v>
      </c>
    </row>
    <row r="10" spans="1:9" x14ac:dyDescent="0.25">
      <c r="A10" s="30" t="s">
        <v>4</v>
      </c>
      <c r="B10" s="32" t="s">
        <v>108</v>
      </c>
      <c r="C10" s="2"/>
      <c r="D10" s="71">
        <v>462001592</v>
      </c>
      <c r="E10" s="5">
        <f>E11+E12+E13</f>
        <v>510643030</v>
      </c>
      <c r="F10" s="5">
        <f t="shared" ref="F10:I10" si="1">F11+F12+F13</f>
        <v>520579030</v>
      </c>
      <c r="G10" s="5">
        <f t="shared" si="1"/>
        <v>520579030</v>
      </c>
      <c r="H10" s="5">
        <f t="shared" si="1"/>
        <v>531549528</v>
      </c>
      <c r="I10" s="7">
        <f t="shared" si="1"/>
        <v>0</v>
      </c>
    </row>
    <row r="11" spans="1:9" x14ac:dyDescent="0.25">
      <c r="A11" s="30" t="s">
        <v>5</v>
      </c>
      <c r="B11" s="32" t="s">
        <v>109</v>
      </c>
      <c r="C11" s="2"/>
      <c r="D11" s="71">
        <v>15773504</v>
      </c>
      <c r="E11" s="5">
        <v>0</v>
      </c>
      <c r="F11" s="5">
        <v>0</v>
      </c>
      <c r="G11" s="5"/>
      <c r="H11" s="5">
        <v>10614219</v>
      </c>
      <c r="I11" s="7"/>
    </row>
    <row r="12" spans="1:9" x14ac:dyDescent="0.25">
      <c r="A12" s="30" t="s">
        <v>6</v>
      </c>
      <c r="B12" s="32" t="s">
        <v>188</v>
      </c>
      <c r="C12" s="2"/>
      <c r="D12" s="71"/>
      <c r="E12" s="5"/>
      <c r="F12" s="5"/>
      <c r="G12" s="5"/>
      <c r="H12" s="5"/>
      <c r="I12" s="7"/>
    </row>
    <row r="13" spans="1:9" x14ac:dyDescent="0.25">
      <c r="A13" s="30" t="s">
        <v>7</v>
      </c>
      <c r="B13" s="32" t="s">
        <v>106</v>
      </c>
      <c r="C13" s="2"/>
      <c r="D13" s="71">
        <v>446228088</v>
      </c>
      <c r="E13" s="5">
        <v>510643030</v>
      </c>
      <c r="F13" s="5">
        <v>520579030</v>
      </c>
      <c r="G13" s="5">
        <v>520579030</v>
      </c>
      <c r="H13" s="5">
        <v>520935309</v>
      </c>
      <c r="I13" s="7"/>
    </row>
    <row r="14" spans="1:9" s="63" customFormat="1" ht="15.75" thickBot="1" x14ac:dyDescent="0.3">
      <c r="A14" s="87" t="s">
        <v>8</v>
      </c>
      <c r="B14" s="33" t="s">
        <v>155</v>
      </c>
      <c r="C14" s="79"/>
      <c r="D14" s="80">
        <v>485716951</v>
      </c>
      <c r="E14" s="88">
        <f>E8+E9</f>
        <v>534943685</v>
      </c>
      <c r="F14" s="88">
        <f>F8+F9</f>
        <v>544879685</v>
      </c>
      <c r="G14" s="88">
        <f>G8+G9</f>
        <v>544879685</v>
      </c>
      <c r="H14" s="88">
        <f>H8+H9</f>
        <v>555850183</v>
      </c>
      <c r="I14" s="89">
        <f>I8+I9</f>
        <v>0</v>
      </c>
    </row>
    <row r="17" spans="1:9" ht="15.75" thickBot="1" x14ac:dyDescent="0.3"/>
    <row r="18" spans="1:9" ht="21.75" thickBot="1" x14ac:dyDescent="0.4">
      <c r="A18" s="267" t="s">
        <v>56</v>
      </c>
      <c r="B18" s="268"/>
      <c r="C18" s="268"/>
      <c r="D18" s="268"/>
      <c r="E18" s="268"/>
      <c r="F18" s="268"/>
      <c r="G18" s="268"/>
      <c r="H18" s="268"/>
      <c r="I18" s="269"/>
    </row>
    <row r="19" spans="1:9" ht="15.75" thickBot="1" x14ac:dyDescent="0.3">
      <c r="A19" s="265" t="s">
        <v>50</v>
      </c>
      <c r="B19" s="266"/>
      <c r="C19" s="10"/>
      <c r="D19" s="70"/>
      <c r="E19" s="70" t="s">
        <v>0</v>
      </c>
      <c r="F19" s="10" t="s">
        <v>63</v>
      </c>
      <c r="G19" s="70" t="s">
        <v>64</v>
      </c>
      <c r="H19" s="10" t="s">
        <v>75</v>
      </c>
      <c r="I19" s="11" t="s">
        <v>65</v>
      </c>
    </row>
    <row r="20" spans="1:9" s="3" customFormat="1" x14ac:dyDescent="0.25">
      <c r="A20" s="73" t="s">
        <v>2</v>
      </c>
      <c r="B20" s="34" t="s">
        <v>53</v>
      </c>
      <c r="C20" s="74"/>
      <c r="D20" s="75">
        <v>475102732</v>
      </c>
      <c r="E20" s="75">
        <f>'2.sz.tábla'!E39</f>
        <v>534943685</v>
      </c>
      <c r="F20" s="75">
        <f>'2.sz.tábla'!F39</f>
        <v>544879685</v>
      </c>
      <c r="G20" s="75">
        <f>'2.sz.tábla'!G39</f>
        <v>544879685</v>
      </c>
      <c r="H20" s="75">
        <f>'2.sz.tábla'!H39</f>
        <v>555850183</v>
      </c>
      <c r="I20" s="75">
        <f>'2.sz.tábla'!I39</f>
        <v>0</v>
      </c>
    </row>
    <row r="21" spans="1:9" s="3" customFormat="1" x14ac:dyDescent="0.25">
      <c r="A21" s="31" t="s">
        <v>3</v>
      </c>
      <c r="B21" s="12" t="s">
        <v>54</v>
      </c>
      <c r="C21" s="77" t="s">
        <v>103</v>
      </c>
      <c r="D21" s="78"/>
      <c r="E21" s="78">
        <f>E22</f>
        <v>0</v>
      </c>
      <c r="F21" s="78">
        <f t="shared" ref="F21:I21" si="2">F22</f>
        <v>0</v>
      </c>
      <c r="G21" s="78">
        <f t="shared" si="2"/>
        <v>0</v>
      </c>
      <c r="H21" s="77">
        <f t="shared" si="2"/>
        <v>0</v>
      </c>
      <c r="I21" s="76">
        <f t="shared" si="2"/>
        <v>0</v>
      </c>
    </row>
    <row r="22" spans="1:9" x14ac:dyDescent="0.25">
      <c r="A22" s="4" t="s">
        <v>4</v>
      </c>
      <c r="B22" s="13" t="s">
        <v>104</v>
      </c>
      <c r="C22" s="2"/>
      <c r="D22" s="71"/>
      <c r="E22" s="71">
        <f>E23+E24+E25</f>
        <v>0</v>
      </c>
      <c r="F22" s="5">
        <f t="shared" ref="F22" si="3">F23+F24+F25</f>
        <v>0</v>
      </c>
      <c r="G22" s="71"/>
      <c r="H22" s="2"/>
      <c r="I22" s="43"/>
    </row>
    <row r="23" spans="1:9" x14ac:dyDescent="0.25">
      <c r="A23" s="4" t="s">
        <v>5</v>
      </c>
      <c r="B23" s="13" t="s">
        <v>189</v>
      </c>
      <c r="C23" s="2"/>
      <c r="D23" s="71"/>
      <c r="E23" s="71"/>
      <c r="F23" s="71"/>
      <c r="G23" s="71"/>
      <c r="H23" s="8"/>
      <c r="I23" s="9"/>
    </row>
    <row r="24" spans="1:9" x14ac:dyDescent="0.25">
      <c r="A24" s="4" t="s">
        <v>6</v>
      </c>
      <c r="B24" s="13" t="s">
        <v>105</v>
      </c>
      <c r="C24" s="2"/>
      <c r="D24" s="71"/>
      <c r="E24" s="71"/>
      <c r="F24" s="71"/>
      <c r="G24" s="71"/>
      <c r="H24" s="8"/>
      <c r="I24" s="9"/>
    </row>
    <row r="25" spans="1:9" x14ac:dyDescent="0.25">
      <c r="A25" s="4" t="s">
        <v>7</v>
      </c>
      <c r="B25" s="13" t="s">
        <v>106</v>
      </c>
      <c r="C25" s="2"/>
      <c r="D25" s="71"/>
      <c r="E25" s="71"/>
      <c r="F25" s="71"/>
      <c r="G25" s="71"/>
      <c r="H25" s="8"/>
      <c r="I25" s="9"/>
    </row>
    <row r="26" spans="1:9" s="63" customFormat="1" ht="15.75" thickBot="1" x14ac:dyDescent="0.3">
      <c r="A26" s="33" t="s">
        <v>8</v>
      </c>
      <c r="B26" s="14" t="s">
        <v>156</v>
      </c>
      <c r="C26" s="79"/>
      <c r="D26" s="80">
        <v>475102732</v>
      </c>
      <c r="E26" s="80">
        <f>E20+E21</f>
        <v>534943685</v>
      </c>
      <c r="F26" s="80">
        <f>F20+F21</f>
        <v>544879685</v>
      </c>
      <c r="G26" s="80">
        <f>G20+G21</f>
        <v>544879685</v>
      </c>
      <c r="H26" s="80">
        <f>H20+H21</f>
        <v>555850183</v>
      </c>
      <c r="I26" s="81">
        <f>I20+I21</f>
        <v>0</v>
      </c>
    </row>
    <row r="28" spans="1:9" ht="15.75" thickBot="1" x14ac:dyDescent="0.3"/>
    <row r="29" spans="1:9" ht="15.75" thickBot="1" x14ac:dyDescent="0.3">
      <c r="A29" s="56" t="s">
        <v>2</v>
      </c>
      <c r="B29" s="57" t="s">
        <v>160</v>
      </c>
      <c r="C29" s="57"/>
      <c r="D29" s="72">
        <f>D8-D20</f>
        <v>-451387373</v>
      </c>
      <c r="E29" s="72">
        <f>E8-E20</f>
        <v>-510643030</v>
      </c>
      <c r="F29" s="72">
        <f>F8-F20</f>
        <v>-520579030</v>
      </c>
      <c r="G29" s="72">
        <f>G8-G20</f>
        <v>-520579030</v>
      </c>
      <c r="H29" s="72">
        <f>H8-H20</f>
        <v>-531549528</v>
      </c>
      <c r="I29" s="58"/>
    </row>
  </sheetData>
  <mergeCells count="8">
    <mergeCell ref="A1:I1"/>
    <mergeCell ref="A2:I2"/>
    <mergeCell ref="A3:I3"/>
    <mergeCell ref="A19:B19"/>
    <mergeCell ref="A7:B7"/>
    <mergeCell ref="A18:I18"/>
    <mergeCell ref="A6:I6"/>
    <mergeCell ref="B4:I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tabSelected="1" topLeftCell="B1" zoomScaleNormal="100" workbookViewId="0">
      <selection activeCell="O12" sqref="O12"/>
    </sheetView>
  </sheetViews>
  <sheetFormatPr defaultRowHeight="15" x14ac:dyDescent="0.25"/>
  <cols>
    <col min="1" max="1" width="42.5703125" customWidth="1"/>
    <col min="2" max="2" width="21.140625" style="69" bestFit="1" customWidth="1"/>
    <col min="3" max="3" width="19.5703125" customWidth="1"/>
    <col min="4" max="5" width="19.42578125" style="69" bestFit="1" customWidth="1"/>
    <col min="6" max="6" width="16.5703125" bestFit="1" customWidth="1"/>
    <col min="7" max="7" width="39.5703125" customWidth="1"/>
    <col min="8" max="8" width="20.28515625" style="69" bestFit="1" customWidth="1"/>
    <col min="9" max="9" width="17.7109375" style="69" customWidth="1"/>
    <col min="10" max="11" width="19.42578125" style="69" bestFit="1" customWidth="1"/>
    <col min="12" max="12" width="16.5703125" bestFit="1" customWidth="1"/>
  </cols>
  <sheetData>
    <row r="1" spans="1:14" ht="18.75" x14ac:dyDescent="0.3">
      <c r="A1" s="249" t="s">
        <v>205</v>
      </c>
      <c r="B1" s="249"/>
      <c r="C1" s="249"/>
      <c r="D1" s="249"/>
      <c r="E1" s="249"/>
      <c r="F1" s="275"/>
      <c r="G1" s="275"/>
      <c r="H1" s="275"/>
      <c r="I1" s="275"/>
      <c r="J1" s="275"/>
      <c r="K1" s="275"/>
      <c r="L1" s="275"/>
      <c r="M1" s="6"/>
      <c r="N1" s="6"/>
    </row>
    <row r="2" spans="1:14" ht="18.75" x14ac:dyDescent="0.3">
      <c r="A2" s="270" t="s">
        <v>209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</row>
    <row r="3" spans="1:14" ht="18.75" x14ac:dyDescent="0.3">
      <c r="A3" s="16"/>
      <c r="B3" s="90"/>
      <c r="C3" s="16"/>
      <c r="D3" s="90"/>
      <c r="E3" s="90"/>
      <c r="F3" s="16"/>
      <c r="G3" s="16"/>
      <c r="H3" s="90"/>
      <c r="I3" s="90"/>
      <c r="J3" s="90"/>
      <c r="K3" s="90"/>
      <c r="L3" s="16"/>
    </row>
    <row r="4" spans="1:14" ht="18.75" x14ac:dyDescent="0.3">
      <c r="A4" s="270" t="s">
        <v>204</v>
      </c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</row>
    <row r="5" spans="1:14" ht="15.75" thickBot="1" x14ac:dyDescent="0.3"/>
    <row r="6" spans="1:14" ht="15.75" x14ac:dyDescent="0.25">
      <c r="A6" s="271" t="s">
        <v>57</v>
      </c>
      <c r="B6" s="274"/>
      <c r="C6" s="274"/>
      <c r="D6" s="274"/>
      <c r="E6" s="274"/>
      <c r="F6" s="273"/>
      <c r="G6" s="271" t="s">
        <v>58</v>
      </c>
      <c r="H6" s="272"/>
      <c r="I6" s="272"/>
      <c r="J6" s="272"/>
      <c r="K6" s="272"/>
      <c r="L6" s="273"/>
    </row>
    <row r="7" spans="1:14" ht="20.25" customHeight="1" thickBot="1" x14ac:dyDescent="0.3">
      <c r="A7" s="20" t="s">
        <v>59</v>
      </c>
      <c r="B7" s="91" t="s">
        <v>0</v>
      </c>
      <c r="C7" s="18" t="s">
        <v>63</v>
      </c>
      <c r="D7" s="91" t="s">
        <v>64</v>
      </c>
      <c r="E7" s="91" t="s">
        <v>75</v>
      </c>
      <c r="F7" s="19" t="s">
        <v>210</v>
      </c>
      <c r="G7" s="20" t="s">
        <v>59</v>
      </c>
      <c r="H7" s="91" t="s">
        <v>0</v>
      </c>
      <c r="I7" s="91" t="s">
        <v>63</v>
      </c>
      <c r="J7" s="91" t="s">
        <v>64</v>
      </c>
      <c r="K7" s="91" t="s">
        <v>75</v>
      </c>
      <c r="L7" s="19" t="s">
        <v>210</v>
      </c>
    </row>
    <row r="8" spans="1:14" ht="15.75" x14ac:dyDescent="0.25">
      <c r="A8" s="21" t="s">
        <v>60</v>
      </c>
      <c r="B8" s="92">
        <f>B9+B12+B13+B16+B22+B23+B26</f>
        <v>24300655</v>
      </c>
      <c r="C8" s="92">
        <f>C9+C12+C13+C16+C22+C23+C26</f>
        <v>24300655</v>
      </c>
      <c r="D8" s="92">
        <f t="shared" ref="D8:F8" si="0">D9+D12+D13+D16+D22+D23+D26</f>
        <v>24300655</v>
      </c>
      <c r="E8" s="92">
        <f t="shared" si="0"/>
        <v>24300655</v>
      </c>
      <c r="F8" s="35">
        <f t="shared" si="0"/>
        <v>0</v>
      </c>
      <c r="G8" s="21" t="s">
        <v>61</v>
      </c>
      <c r="H8" s="101">
        <f>H9+H15</f>
        <v>534943685</v>
      </c>
      <c r="I8" s="101">
        <f t="shared" ref="I8:L8" si="1">I9+I15</f>
        <v>544879685</v>
      </c>
      <c r="J8" s="101">
        <f t="shared" si="1"/>
        <v>544879685</v>
      </c>
      <c r="K8" s="101">
        <f t="shared" si="1"/>
        <v>555850183</v>
      </c>
      <c r="L8" s="39">
        <f t="shared" si="1"/>
        <v>0</v>
      </c>
    </row>
    <row r="9" spans="1:14" ht="30" customHeight="1" x14ac:dyDescent="0.25">
      <c r="A9" s="22" t="s">
        <v>126</v>
      </c>
      <c r="B9" s="98">
        <f>B10+B11</f>
        <v>0</v>
      </c>
      <c r="C9" s="93">
        <f t="shared" ref="C9:F9" si="2">C10+C11</f>
        <v>0</v>
      </c>
      <c r="D9" s="93">
        <f t="shared" si="2"/>
        <v>0</v>
      </c>
      <c r="E9" s="93">
        <f t="shared" si="2"/>
        <v>0</v>
      </c>
      <c r="F9" s="36">
        <f t="shared" si="2"/>
        <v>0</v>
      </c>
      <c r="G9" s="26" t="s">
        <v>41</v>
      </c>
      <c r="H9" s="102">
        <f>H10+H11+H12+H13+H14</f>
        <v>532403685</v>
      </c>
      <c r="I9" s="102">
        <f>I10+I11+I12+I13+I14</f>
        <v>542339685</v>
      </c>
      <c r="J9" s="102">
        <f t="shared" ref="J9:L9" si="3">J10+J11+J12+J13+J14</f>
        <v>542121185</v>
      </c>
      <c r="K9" s="102">
        <f t="shared" si="3"/>
        <v>551329064</v>
      </c>
      <c r="L9" s="37">
        <f t="shared" si="3"/>
        <v>0</v>
      </c>
    </row>
    <row r="10" spans="1:14" ht="13.5" customHeight="1" x14ac:dyDescent="0.25">
      <c r="A10" s="24" t="s">
        <v>131</v>
      </c>
      <c r="B10" s="93">
        <f>'1.sz.tábla'!E9</f>
        <v>0</v>
      </c>
      <c r="C10" s="93">
        <f>'1.sz.tábla'!F9</f>
        <v>0</v>
      </c>
      <c r="D10" s="93"/>
      <c r="E10" s="93"/>
      <c r="F10" s="23"/>
      <c r="G10" s="24" t="s">
        <v>42</v>
      </c>
      <c r="H10" s="102">
        <f>'2.sz.tábla'!E10</f>
        <v>316629968</v>
      </c>
      <c r="I10" s="102">
        <f>'2.sz.tábla'!F10</f>
        <v>319435621</v>
      </c>
      <c r="J10" s="102">
        <f>'2.sz.tábla'!G10</f>
        <v>319435621</v>
      </c>
      <c r="K10" s="102">
        <f>'2.sz.tábla'!H10</f>
        <v>329017742</v>
      </c>
      <c r="L10" s="23"/>
    </row>
    <row r="11" spans="1:14" ht="28.5" customHeight="1" x14ac:dyDescent="0.25">
      <c r="A11" s="25" t="s">
        <v>132</v>
      </c>
      <c r="B11" s="94">
        <f>'1.sz.tábla'!E17</f>
        <v>0</v>
      </c>
      <c r="C11" s="94">
        <f>'1.sz.tábla'!F17</f>
        <v>0</v>
      </c>
      <c r="D11" s="94"/>
      <c r="E11" s="94"/>
      <c r="F11" s="23"/>
      <c r="G11" s="24" t="s">
        <v>62</v>
      </c>
      <c r="H11" s="102">
        <f>'2.sz.tábla'!E13</f>
        <v>48329000</v>
      </c>
      <c r="I11" s="102">
        <f>'2.sz.tábla'!F13</f>
        <v>48453256</v>
      </c>
      <c r="J11" s="102">
        <f>'2.sz.tábla'!G13</f>
        <v>48453256</v>
      </c>
      <c r="K11" s="102">
        <f>'2.sz.tábla'!H13</f>
        <v>48408145</v>
      </c>
      <c r="L11" s="23"/>
    </row>
    <row r="12" spans="1:14" ht="31.5" x14ac:dyDescent="0.25">
      <c r="A12" s="22" t="s">
        <v>127</v>
      </c>
      <c r="B12" s="100">
        <f>'1.sz.tábla'!E21</f>
        <v>0</v>
      </c>
      <c r="C12" s="100">
        <f>'1.sz.tábla'!F21</f>
        <v>0</v>
      </c>
      <c r="D12" s="94"/>
      <c r="E12" s="94"/>
      <c r="F12" s="23"/>
      <c r="G12" s="24" t="s">
        <v>44</v>
      </c>
      <c r="H12" s="102">
        <f>'2.sz.tábla'!E14</f>
        <v>167444717</v>
      </c>
      <c r="I12" s="102">
        <f>'2.sz.tábla'!F14</f>
        <v>174450808</v>
      </c>
      <c r="J12" s="102">
        <f>'2.sz.tábla'!G14</f>
        <v>174232308</v>
      </c>
      <c r="K12" s="102">
        <f>'2.sz.tábla'!H14</f>
        <v>173903177</v>
      </c>
      <c r="L12" s="23"/>
    </row>
    <row r="13" spans="1:14" ht="15.75" x14ac:dyDescent="0.25">
      <c r="A13" s="26" t="s">
        <v>23</v>
      </c>
      <c r="B13" s="94">
        <f>B14+B15</f>
        <v>0</v>
      </c>
      <c r="C13" s="94">
        <f>C14+C15</f>
        <v>0</v>
      </c>
      <c r="D13" s="94">
        <f t="shared" ref="D13:F13" si="4">D14+D15</f>
        <v>0</v>
      </c>
      <c r="E13" s="94">
        <f t="shared" si="4"/>
        <v>0</v>
      </c>
      <c r="F13" s="37">
        <f t="shared" si="4"/>
        <v>0</v>
      </c>
      <c r="G13" s="24" t="s">
        <v>130</v>
      </c>
      <c r="H13" s="102">
        <f>'2.sz.tábla'!E20</f>
        <v>0</v>
      </c>
      <c r="I13" s="102">
        <f>'2.sz.tábla'!F20</f>
        <v>0</v>
      </c>
      <c r="J13" s="102">
        <f>'2.sz.tábla'!G20</f>
        <v>0</v>
      </c>
      <c r="K13" s="102">
        <f>'2.sz.tábla'!H20</f>
        <v>0</v>
      </c>
      <c r="L13" s="23"/>
    </row>
    <row r="14" spans="1:14" ht="15.75" x14ac:dyDescent="0.25">
      <c r="A14" s="27" t="s">
        <v>83</v>
      </c>
      <c r="B14" s="94">
        <f>'1.sz.tábla'!E25</f>
        <v>0</v>
      </c>
      <c r="C14" s="94">
        <f>'1.sz.tábla'!F25</f>
        <v>0</v>
      </c>
      <c r="D14" s="94"/>
      <c r="E14" s="94"/>
      <c r="F14" s="23"/>
      <c r="G14" s="24" t="s">
        <v>46</v>
      </c>
      <c r="H14" s="102">
        <f>'2.sz.tábla'!E23</f>
        <v>0</v>
      </c>
      <c r="I14" s="102">
        <f>'2.sz.tábla'!F23</f>
        <v>0</v>
      </c>
      <c r="J14" s="102">
        <f>'2.sz.tábla'!G23</f>
        <v>0</v>
      </c>
      <c r="K14" s="102">
        <f>'2.sz.tábla'!H23</f>
        <v>0</v>
      </c>
      <c r="L14" s="23"/>
    </row>
    <row r="15" spans="1:14" ht="15.75" x14ac:dyDescent="0.25">
      <c r="A15" s="27" t="s">
        <v>79</v>
      </c>
      <c r="B15" s="94">
        <f>'1.sz.tábla'!E28</f>
        <v>0</v>
      </c>
      <c r="C15" s="94">
        <f>'1.sz.tábla'!F28</f>
        <v>0</v>
      </c>
      <c r="D15" s="94"/>
      <c r="E15" s="94"/>
      <c r="F15" s="23"/>
      <c r="G15" s="26" t="s">
        <v>138</v>
      </c>
      <c r="H15" s="102">
        <f>H16+H17+H18</f>
        <v>2540000</v>
      </c>
      <c r="I15" s="102">
        <f t="shared" ref="I15:L15" si="5">I16+I17+I18</f>
        <v>2540000</v>
      </c>
      <c r="J15" s="102">
        <f t="shared" si="5"/>
        <v>2758500</v>
      </c>
      <c r="K15" s="102">
        <f t="shared" si="5"/>
        <v>4521119</v>
      </c>
      <c r="L15" s="37">
        <f t="shared" si="5"/>
        <v>0</v>
      </c>
    </row>
    <row r="16" spans="1:14" ht="15.75" x14ac:dyDescent="0.25">
      <c r="A16" s="26" t="s">
        <v>128</v>
      </c>
      <c r="B16" s="94">
        <f>B17+B18+B19+B21+B20</f>
        <v>24300655</v>
      </c>
      <c r="C16" s="94">
        <f>C17+C18+C19+C21+C20</f>
        <v>24300655</v>
      </c>
      <c r="D16" s="94">
        <f>D17+D18+D19+D21+D20</f>
        <v>24300655</v>
      </c>
      <c r="E16" s="94">
        <f>E17+E18+E19+E21+E20</f>
        <v>24300655</v>
      </c>
      <c r="F16" s="37">
        <f t="shared" ref="E16:F16" si="6">F17+F18+F19+F21</f>
        <v>0</v>
      </c>
      <c r="G16" s="24" t="s">
        <v>47</v>
      </c>
      <c r="H16" s="102">
        <f>'2.sz.tábla'!E27</f>
        <v>2540000</v>
      </c>
      <c r="I16" s="102">
        <f>'2.sz.tábla'!F27</f>
        <v>2540000</v>
      </c>
      <c r="J16" s="102">
        <f>'2.sz.tábla'!G27</f>
        <v>2758500</v>
      </c>
      <c r="K16" s="102">
        <f>'2.sz.tábla'!H27</f>
        <v>4521119</v>
      </c>
      <c r="L16" s="23"/>
    </row>
    <row r="17" spans="1:12" ht="15.75" x14ac:dyDescent="0.25">
      <c r="A17" s="27" t="s">
        <v>96</v>
      </c>
      <c r="B17" s="94">
        <f>'1.sz.tábla'!E32</f>
        <v>500000</v>
      </c>
      <c r="C17" s="94">
        <f>'1.sz.tábla'!F32</f>
        <v>500000</v>
      </c>
      <c r="D17" s="94">
        <f>'1.sz.tábla'!G32</f>
        <v>500000</v>
      </c>
      <c r="E17" s="94">
        <f>'1.sz.tábla'!H32</f>
        <v>500000</v>
      </c>
      <c r="F17" s="23"/>
      <c r="G17" s="24" t="s">
        <v>48</v>
      </c>
      <c r="H17" s="102">
        <f>'2.sz.tábla'!E33</f>
        <v>0</v>
      </c>
      <c r="I17" s="102">
        <f>'2.sz.tábla'!F33</f>
        <v>0</v>
      </c>
      <c r="J17" s="102"/>
      <c r="K17" s="102"/>
      <c r="L17" s="23"/>
    </row>
    <row r="18" spans="1:12" ht="15.75" x14ac:dyDescent="0.25">
      <c r="A18" s="27" t="s">
        <v>133</v>
      </c>
      <c r="B18" s="94">
        <f>'1.sz.tábla'!E34</f>
        <v>2400000</v>
      </c>
      <c r="C18" s="94">
        <f>'1.sz.tábla'!F34</f>
        <v>2400000</v>
      </c>
      <c r="D18" s="94">
        <f>'1.sz.tábla'!G34</f>
        <v>2400000</v>
      </c>
      <c r="E18" s="94">
        <f>'1.sz.tábla'!H34</f>
        <v>2400000</v>
      </c>
      <c r="F18" s="23"/>
      <c r="G18" s="24" t="s">
        <v>49</v>
      </c>
      <c r="H18" s="102">
        <f>'2.sz.tábla'!E37</f>
        <v>0</v>
      </c>
      <c r="I18" s="102">
        <f>'2.sz.tábla'!F37</f>
        <v>0</v>
      </c>
      <c r="J18" s="102"/>
      <c r="K18" s="102"/>
      <c r="L18" s="23"/>
    </row>
    <row r="19" spans="1:12" ht="15.75" x14ac:dyDescent="0.25">
      <c r="A19" s="27" t="s">
        <v>98</v>
      </c>
      <c r="B19" s="94">
        <f>'1.sz.tábla'!E36</f>
        <v>4634785</v>
      </c>
      <c r="C19" s="94">
        <f>'1.sz.tábla'!F36</f>
        <v>4634785</v>
      </c>
      <c r="D19" s="94">
        <f>'1.sz.tábla'!G36</f>
        <v>4634785</v>
      </c>
      <c r="E19" s="94">
        <f>'1.sz.tábla'!H36</f>
        <v>4634785</v>
      </c>
      <c r="F19" s="23"/>
      <c r="G19" s="24"/>
      <c r="H19" s="102"/>
      <c r="I19" s="102"/>
      <c r="J19" s="102"/>
      <c r="K19" s="102"/>
      <c r="L19" s="23"/>
    </row>
    <row r="20" spans="1:12" ht="15.75" x14ac:dyDescent="0.25">
      <c r="A20" s="27" t="s">
        <v>176</v>
      </c>
      <c r="B20" s="94">
        <f>'1.sz.tábla'!E35</f>
        <v>14765870</v>
      </c>
      <c r="C20" s="94">
        <f>'1.sz.tábla'!F35</f>
        <v>14765870</v>
      </c>
      <c r="D20" s="94">
        <f>'1.sz.tábla'!G35</f>
        <v>14765870</v>
      </c>
      <c r="E20" s="94">
        <f>'1.sz.tábla'!H35</f>
        <v>14765870</v>
      </c>
      <c r="F20" s="23"/>
      <c r="G20" s="24"/>
      <c r="H20" s="102"/>
      <c r="I20" s="102"/>
      <c r="J20" s="102"/>
      <c r="K20" s="102"/>
      <c r="L20" s="23"/>
    </row>
    <row r="21" spans="1:12" ht="15.75" x14ac:dyDescent="0.25">
      <c r="A21" s="27" t="s">
        <v>99</v>
      </c>
      <c r="B21" s="94">
        <f>'1.sz.tábla'!E37</f>
        <v>2000000</v>
      </c>
      <c r="C21" s="94">
        <f>'1.sz.tábla'!F37</f>
        <v>2000000</v>
      </c>
      <c r="D21" s="94">
        <f>'1.sz.tábla'!G37</f>
        <v>2000000</v>
      </c>
      <c r="E21" s="94">
        <f>'1.sz.tábla'!H37</f>
        <v>2000000</v>
      </c>
      <c r="F21" s="23"/>
      <c r="G21" s="24"/>
      <c r="H21" s="102"/>
      <c r="I21" s="102"/>
      <c r="J21" s="102"/>
      <c r="K21" s="102"/>
      <c r="L21" s="23"/>
    </row>
    <row r="22" spans="1:12" ht="15.75" x14ac:dyDescent="0.25">
      <c r="A22" s="26" t="s">
        <v>86</v>
      </c>
      <c r="B22" s="94">
        <f>'1.sz.tábla'!E38</f>
        <v>0</v>
      </c>
      <c r="C22" s="94">
        <f>'1.sz.tábla'!F38</f>
        <v>0</v>
      </c>
      <c r="D22" s="94"/>
      <c r="E22" s="94"/>
      <c r="F22" s="23"/>
      <c r="G22" s="24"/>
      <c r="H22" s="102"/>
      <c r="I22" s="102"/>
      <c r="J22" s="102"/>
      <c r="K22" s="102"/>
      <c r="L22" s="23"/>
    </row>
    <row r="23" spans="1:12" ht="15.75" x14ac:dyDescent="0.25">
      <c r="A23" s="26" t="s">
        <v>129</v>
      </c>
      <c r="B23" s="94">
        <f>B24+B25</f>
        <v>0</v>
      </c>
      <c r="C23" s="94">
        <f t="shared" ref="C23:F23" si="7">C24+C25</f>
        <v>0</v>
      </c>
      <c r="D23" s="94">
        <f t="shared" si="7"/>
        <v>0</v>
      </c>
      <c r="E23" s="94">
        <f t="shared" si="7"/>
        <v>0</v>
      </c>
      <c r="F23" s="37">
        <f t="shared" si="7"/>
        <v>0</v>
      </c>
      <c r="G23" s="24"/>
      <c r="H23" s="102"/>
      <c r="I23" s="102"/>
      <c r="J23" s="102"/>
      <c r="K23" s="102"/>
      <c r="L23" s="23"/>
    </row>
    <row r="24" spans="1:12" ht="28.5" customHeight="1" x14ac:dyDescent="0.25">
      <c r="A24" s="25" t="s">
        <v>134</v>
      </c>
      <c r="B24" s="94">
        <f>'1.sz.tábla'!E41</f>
        <v>0</v>
      </c>
      <c r="C24" s="94"/>
      <c r="D24" s="94"/>
      <c r="E24" s="94"/>
      <c r="F24" s="23"/>
      <c r="G24" s="24"/>
      <c r="H24" s="102"/>
      <c r="I24" s="102"/>
      <c r="J24" s="102"/>
      <c r="K24" s="102"/>
      <c r="L24" s="23"/>
    </row>
    <row r="25" spans="1:12" ht="30" customHeight="1" x14ac:dyDescent="0.25">
      <c r="A25" s="25" t="s">
        <v>135</v>
      </c>
      <c r="B25" s="94">
        <f>'1.sz.tábla'!E42</f>
        <v>0</v>
      </c>
      <c r="C25" s="94"/>
      <c r="D25" s="94"/>
      <c r="E25" s="94"/>
      <c r="F25" s="23"/>
      <c r="G25" s="24"/>
      <c r="H25" s="102"/>
      <c r="I25" s="102"/>
      <c r="J25" s="102"/>
      <c r="K25" s="102"/>
      <c r="L25" s="23"/>
    </row>
    <row r="26" spans="1:12" ht="15.75" x14ac:dyDescent="0.25">
      <c r="A26" s="26" t="s">
        <v>90</v>
      </c>
      <c r="B26" s="94">
        <f>B27+B28</f>
        <v>0</v>
      </c>
      <c r="C26" s="94">
        <f t="shared" ref="C26:F26" si="8">C27+C28</f>
        <v>0</v>
      </c>
      <c r="D26" s="94">
        <f t="shared" si="8"/>
        <v>0</v>
      </c>
      <c r="E26" s="94">
        <f t="shared" si="8"/>
        <v>0</v>
      </c>
      <c r="F26" s="37">
        <f t="shared" si="8"/>
        <v>0</v>
      </c>
      <c r="G26" s="24"/>
      <c r="H26" s="102"/>
      <c r="I26" s="102"/>
      <c r="J26" s="102"/>
      <c r="K26" s="102"/>
      <c r="L26" s="23"/>
    </row>
    <row r="27" spans="1:12" ht="31.5" x14ac:dyDescent="0.25">
      <c r="A27" s="25" t="s">
        <v>136</v>
      </c>
      <c r="B27" s="94">
        <f>'1.sz.tábla'!E44</f>
        <v>0</v>
      </c>
      <c r="C27" s="94"/>
      <c r="D27" s="94"/>
      <c r="E27" s="94"/>
      <c r="F27" s="23"/>
      <c r="G27" s="24"/>
      <c r="H27" s="102"/>
      <c r="I27" s="102"/>
      <c r="J27" s="102"/>
      <c r="K27" s="102"/>
      <c r="L27" s="23"/>
    </row>
    <row r="28" spans="1:12" ht="31.5" x14ac:dyDescent="0.25">
      <c r="A28" s="25" t="s">
        <v>137</v>
      </c>
      <c r="B28" s="94">
        <f>'1.sz.tábla'!E45</f>
        <v>0</v>
      </c>
      <c r="C28" s="94"/>
      <c r="D28" s="94"/>
      <c r="E28" s="94"/>
      <c r="F28" s="23"/>
      <c r="G28" s="24"/>
      <c r="H28" s="102"/>
      <c r="I28" s="102"/>
      <c r="J28" s="102"/>
      <c r="K28" s="102"/>
      <c r="L28" s="23"/>
    </row>
    <row r="29" spans="1:12" ht="15.75" x14ac:dyDescent="0.25">
      <c r="A29" s="24"/>
      <c r="B29" s="95"/>
      <c r="C29" s="95"/>
      <c r="D29" s="95"/>
      <c r="E29" s="95"/>
      <c r="F29" s="23"/>
      <c r="G29" s="24"/>
      <c r="H29" s="102"/>
      <c r="I29" s="102"/>
      <c r="J29" s="102"/>
      <c r="K29" s="102"/>
      <c r="L29" s="23"/>
    </row>
    <row r="30" spans="1:12" ht="15.75" x14ac:dyDescent="0.25">
      <c r="A30" s="24"/>
      <c r="B30" s="95"/>
      <c r="C30" s="95"/>
      <c r="D30" s="95"/>
      <c r="E30" s="95"/>
      <c r="F30" s="23"/>
      <c r="G30" s="24"/>
      <c r="H30" s="102"/>
      <c r="I30" s="102"/>
      <c r="J30" s="102"/>
      <c r="K30" s="102"/>
      <c r="L30" s="23"/>
    </row>
    <row r="31" spans="1:12" s="3" customFormat="1" ht="15.75" x14ac:dyDescent="0.25">
      <c r="A31" s="28" t="s">
        <v>190</v>
      </c>
      <c r="B31" s="96">
        <f>B32</f>
        <v>510643030</v>
      </c>
      <c r="C31" s="96">
        <f t="shared" ref="C31:F31" si="9">C32</f>
        <v>520579030</v>
      </c>
      <c r="D31" s="96">
        <f t="shared" si="9"/>
        <v>520579030</v>
      </c>
      <c r="E31" s="96">
        <f t="shared" si="9"/>
        <v>531549528</v>
      </c>
      <c r="F31" s="177">
        <f t="shared" si="9"/>
        <v>0</v>
      </c>
      <c r="G31" s="28" t="s">
        <v>139</v>
      </c>
      <c r="H31" s="103">
        <f>H32</f>
        <v>0</v>
      </c>
      <c r="I31" s="103">
        <f t="shared" ref="I31:L31" si="10">I32</f>
        <v>0</v>
      </c>
      <c r="J31" s="103">
        <f t="shared" si="10"/>
        <v>0</v>
      </c>
      <c r="K31" s="103">
        <f t="shared" si="10"/>
        <v>0</v>
      </c>
      <c r="L31" s="178">
        <f t="shared" si="10"/>
        <v>0</v>
      </c>
    </row>
    <row r="32" spans="1:12" s="3" customFormat="1" ht="15.75" x14ac:dyDescent="0.25">
      <c r="A32" s="26" t="s">
        <v>191</v>
      </c>
      <c r="B32" s="99">
        <f>B33+B34+B35</f>
        <v>510643030</v>
      </c>
      <c r="C32" s="96">
        <f t="shared" ref="C32:F32" si="11">C33+C34+C35</f>
        <v>520579030</v>
      </c>
      <c r="D32" s="96">
        <f t="shared" si="11"/>
        <v>520579030</v>
      </c>
      <c r="E32" s="96">
        <f t="shared" si="11"/>
        <v>531549528</v>
      </c>
      <c r="F32" s="177">
        <f t="shared" si="11"/>
        <v>0</v>
      </c>
      <c r="G32" s="26" t="s">
        <v>140</v>
      </c>
      <c r="H32" s="104">
        <f>H33+H34+H35</f>
        <v>0</v>
      </c>
      <c r="I32" s="103">
        <f t="shared" ref="I32:L32" si="12">I33+I34+I35</f>
        <v>0</v>
      </c>
      <c r="J32" s="103">
        <f t="shared" si="12"/>
        <v>0</v>
      </c>
      <c r="K32" s="103">
        <f t="shared" si="12"/>
        <v>0</v>
      </c>
      <c r="L32" s="178">
        <f t="shared" si="12"/>
        <v>0</v>
      </c>
    </row>
    <row r="33" spans="1:12" ht="28.5" customHeight="1" x14ac:dyDescent="0.25">
      <c r="A33" s="24" t="s">
        <v>141</v>
      </c>
      <c r="B33" s="95">
        <f>'3.sz.tábla'!E11</f>
        <v>0</v>
      </c>
      <c r="C33" s="95">
        <f>'3.sz.tábla'!F11</f>
        <v>0</v>
      </c>
      <c r="D33" s="95">
        <f>'3.sz.tábla'!G11</f>
        <v>0</v>
      </c>
      <c r="E33" s="95">
        <f>'3.sz.tábla'!H11</f>
        <v>10614219</v>
      </c>
      <c r="F33" s="23"/>
      <c r="G33" s="25" t="s">
        <v>193</v>
      </c>
      <c r="H33" s="102">
        <f>'3.sz.tábla'!E23</f>
        <v>0</v>
      </c>
      <c r="I33" s="102">
        <f>'3.sz.tábla'!F23</f>
        <v>0</v>
      </c>
      <c r="J33" s="103"/>
      <c r="K33" s="103"/>
      <c r="L33" s="23"/>
    </row>
    <row r="34" spans="1:12" ht="30" customHeight="1" x14ac:dyDescent="0.25">
      <c r="A34" s="25" t="s">
        <v>142</v>
      </c>
      <c r="B34" s="95">
        <f>'3.sz.tábla'!E12</f>
        <v>0</v>
      </c>
      <c r="C34" s="96"/>
      <c r="D34" s="96"/>
      <c r="E34" s="96"/>
      <c r="F34" s="23"/>
      <c r="G34" s="25" t="s">
        <v>192</v>
      </c>
      <c r="H34" s="102">
        <f>'3.sz.tábla'!E24</f>
        <v>0</v>
      </c>
      <c r="I34" s="102">
        <f>'3.sz.tábla'!F24</f>
        <v>0</v>
      </c>
      <c r="J34" s="103"/>
      <c r="K34" s="103"/>
      <c r="L34" s="23"/>
    </row>
    <row r="35" spans="1:12" ht="15.75" x14ac:dyDescent="0.25">
      <c r="A35" s="24" t="s">
        <v>143</v>
      </c>
      <c r="B35" s="95">
        <f>'3.sz.tábla'!E13</f>
        <v>510643030</v>
      </c>
      <c r="C35" s="95">
        <f>'3.sz.tábla'!F13</f>
        <v>520579030</v>
      </c>
      <c r="D35" s="95">
        <f>'3.sz.tábla'!G13</f>
        <v>520579030</v>
      </c>
      <c r="E35" s="95">
        <f>'3.sz.tábla'!H13</f>
        <v>520935309</v>
      </c>
      <c r="F35" s="23"/>
      <c r="G35" s="24" t="s">
        <v>143</v>
      </c>
      <c r="H35" s="102">
        <f>'3.sz.tábla'!E25</f>
        <v>0</v>
      </c>
      <c r="I35" s="102">
        <f>'3.sz.tábla'!F25</f>
        <v>0</v>
      </c>
      <c r="J35" s="103"/>
      <c r="K35" s="103"/>
      <c r="L35" s="23"/>
    </row>
    <row r="36" spans="1:12" ht="15.75" x14ac:dyDescent="0.25">
      <c r="A36" s="24"/>
      <c r="B36" s="95"/>
      <c r="C36" s="95"/>
      <c r="D36" s="95"/>
      <c r="E36" s="95"/>
      <c r="F36" s="23"/>
      <c r="G36" s="24"/>
      <c r="H36" s="102"/>
      <c r="I36" s="102"/>
      <c r="J36" s="102"/>
      <c r="K36" s="102"/>
      <c r="L36" s="23"/>
    </row>
    <row r="37" spans="1:12" ht="15.75" x14ac:dyDescent="0.25">
      <c r="A37" s="24"/>
      <c r="B37" s="95"/>
      <c r="C37" s="95"/>
      <c r="D37" s="95"/>
      <c r="E37" s="95"/>
      <c r="F37" s="23"/>
      <c r="G37" s="24"/>
      <c r="H37" s="102"/>
      <c r="I37" s="102"/>
      <c r="J37" s="102"/>
      <c r="K37" s="102"/>
      <c r="L37" s="23"/>
    </row>
    <row r="38" spans="1:12" ht="15.75" x14ac:dyDescent="0.25">
      <c r="A38" s="24"/>
      <c r="B38" s="95"/>
      <c r="C38" s="95"/>
      <c r="D38" s="95"/>
      <c r="E38" s="95"/>
      <c r="F38" s="23"/>
      <c r="G38" s="24"/>
      <c r="H38" s="102"/>
      <c r="I38" s="102"/>
      <c r="J38" s="102"/>
      <c r="K38" s="102"/>
      <c r="L38" s="23"/>
    </row>
    <row r="39" spans="1:12" ht="16.5" thickBot="1" x14ac:dyDescent="0.3">
      <c r="A39" s="29" t="s">
        <v>144</v>
      </c>
      <c r="B39" s="97">
        <f>B8+B31</f>
        <v>534943685</v>
      </c>
      <c r="C39" s="97">
        <f t="shared" ref="C39:F39" si="13">C8+C31</f>
        <v>544879685</v>
      </c>
      <c r="D39" s="97">
        <f t="shared" si="13"/>
        <v>544879685</v>
      </c>
      <c r="E39" s="97">
        <f t="shared" si="13"/>
        <v>555850183</v>
      </c>
      <c r="F39" s="38">
        <f t="shared" si="13"/>
        <v>0</v>
      </c>
      <c r="G39" s="29" t="s">
        <v>145</v>
      </c>
      <c r="H39" s="105">
        <f>H8+H31</f>
        <v>534943685</v>
      </c>
      <c r="I39" s="105">
        <f t="shared" ref="I39:L39" si="14">I8+I31</f>
        <v>544879685</v>
      </c>
      <c r="J39" s="105">
        <f t="shared" si="14"/>
        <v>544879685</v>
      </c>
      <c r="K39" s="105">
        <f t="shared" si="14"/>
        <v>555850183</v>
      </c>
      <c r="L39" s="40">
        <f t="shared" si="14"/>
        <v>0</v>
      </c>
    </row>
  </sheetData>
  <mergeCells count="5">
    <mergeCell ref="A4:L4"/>
    <mergeCell ref="G6:L6"/>
    <mergeCell ref="A6:F6"/>
    <mergeCell ref="A2:L2"/>
    <mergeCell ref="A1:L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1.sz.tábla</vt:lpstr>
      <vt:lpstr>2.sz.tábla</vt:lpstr>
      <vt:lpstr>3.sz.tábla</vt:lpstr>
      <vt:lpstr>4.sz.tábla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2026-02-12T11:53:08Z</dcterms:modified>
</cp:coreProperties>
</file>