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1.sz.tábla" sheetId="1" r:id="rId1"/>
    <sheet name="2.sz.tábla" sheetId="2" r:id="rId2"/>
    <sheet name="3.sz.tábla" sheetId="3" r:id="rId3"/>
    <sheet name="4.sz.tábla" sheetId="4" r:id="rId4"/>
  </sheets>
  <calcPr calcId="152511"/>
</workbook>
</file>

<file path=xl/calcChain.xml><?xml version="1.0" encoding="utf-8"?>
<calcChain xmlns="http://schemas.openxmlformats.org/spreadsheetml/2006/main">
  <c r="H29" i="3" l="1"/>
  <c r="H20" i="3"/>
  <c r="H8" i="3"/>
  <c r="G8" i="3"/>
  <c r="H38" i="2"/>
  <c r="H39" i="2"/>
  <c r="H40" i="2"/>
  <c r="H45" i="1"/>
  <c r="H46" i="1"/>
  <c r="H31" i="1"/>
  <c r="F29" i="3" l="1"/>
  <c r="G29" i="3"/>
  <c r="D20" i="4" l="1"/>
  <c r="J16" i="4"/>
  <c r="J10" i="4"/>
  <c r="J11" i="4"/>
  <c r="J12" i="4"/>
  <c r="D34" i="4"/>
  <c r="D17" i="4"/>
  <c r="D16" i="4" s="1"/>
  <c r="D18" i="4"/>
  <c r="D19" i="4"/>
  <c r="G20" i="3"/>
  <c r="G38" i="2"/>
  <c r="G39" i="2"/>
  <c r="G40" i="2"/>
  <c r="G45" i="1"/>
  <c r="G46" i="1"/>
  <c r="G47" i="1"/>
  <c r="D29" i="3" l="1"/>
  <c r="D26" i="2" l="1"/>
  <c r="D40" i="2" s="1"/>
  <c r="D13" i="2"/>
  <c r="D9" i="2"/>
  <c r="D38" i="2" s="1"/>
  <c r="D45" i="1"/>
  <c r="D46" i="1" s="1"/>
  <c r="D31" i="1"/>
  <c r="D39" i="2" l="1"/>
  <c r="C18" i="4"/>
  <c r="C19" i="4"/>
  <c r="H22" i="3" l="1"/>
  <c r="H21" i="3" s="1"/>
  <c r="H26" i="3" s="1"/>
  <c r="I22" i="3"/>
  <c r="I21" i="3" s="1"/>
  <c r="I26" i="3" s="1"/>
  <c r="G22" i="3"/>
  <c r="G21" i="3" s="1"/>
  <c r="G26" i="3" s="1"/>
  <c r="C34" i="4"/>
  <c r="E10" i="3" l="1"/>
  <c r="F10" i="3"/>
  <c r="F22" i="2" l="1"/>
  <c r="I14" i="4" s="1"/>
  <c r="I32" i="4"/>
  <c r="I33" i="4"/>
  <c r="I34" i="4"/>
  <c r="I11" i="4"/>
  <c r="B32" i="4"/>
  <c r="C32" i="4"/>
  <c r="C20" i="4"/>
  <c r="F32" i="2"/>
  <c r="I17" i="4" s="1"/>
  <c r="F37" i="1"/>
  <c r="C21" i="4" s="1"/>
  <c r="F32" i="1"/>
  <c r="C17" i="4" s="1"/>
  <c r="G32" i="1"/>
  <c r="G31" i="1" s="1"/>
  <c r="G24" i="1"/>
  <c r="F28" i="1"/>
  <c r="C15" i="4" s="1"/>
  <c r="F25" i="1"/>
  <c r="C14" i="4" s="1"/>
  <c r="F21" i="1"/>
  <c r="F47" i="1" s="1"/>
  <c r="G22" i="1"/>
  <c r="G21" i="1" s="1"/>
  <c r="F17" i="1"/>
  <c r="C11" i="4" s="1"/>
  <c r="G17" i="1"/>
  <c r="I17" i="1"/>
  <c r="F9" i="1"/>
  <c r="G9" i="1"/>
  <c r="G8" i="1" s="1"/>
  <c r="H9" i="1"/>
  <c r="H8" i="1" s="1"/>
  <c r="I9" i="1"/>
  <c r="I8" i="1" s="1"/>
  <c r="F31" i="1"/>
  <c r="C12" i="4" l="1"/>
  <c r="C16" i="4"/>
  <c r="C13" i="4"/>
  <c r="F24" i="1"/>
  <c r="F8" i="1"/>
  <c r="C10" i="4"/>
  <c r="C9" i="4" s="1"/>
  <c r="H11" i="4"/>
  <c r="H34" i="4"/>
  <c r="H33" i="4"/>
  <c r="H32" i="4"/>
  <c r="B34" i="4"/>
  <c r="B33" i="4"/>
  <c r="B27" i="4"/>
  <c r="B26" i="4"/>
  <c r="B24" i="4"/>
  <c r="B23" i="4"/>
  <c r="B20" i="4"/>
  <c r="B19" i="4"/>
  <c r="B18" i="4"/>
  <c r="F46" i="1" l="1"/>
  <c r="F45" i="1"/>
  <c r="F8" i="3" s="1"/>
  <c r="E32" i="2"/>
  <c r="H17" i="4" s="1"/>
  <c r="E36" i="2"/>
  <c r="H18" i="4" s="1"/>
  <c r="E22" i="2"/>
  <c r="H14" i="4" s="1"/>
  <c r="I31" i="4" l="1"/>
  <c r="I30" i="4" s="1"/>
  <c r="J31" i="4"/>
  <c r="J30" i="4" s="1"/>
  <c r="K31" i="4"/>
  <c r="L31" i="4"/>
  <c r="L30" i="4" s="1"/>
  <c r="K30" i="4"/>
  <c r="J15" i="4"/>
  <c r="K15" i="4"/>
  <c r="L15" i="4"/>
  <c r="J9" i="4"/>
  <c r="K9" i="4"/>
  <c r="K8" i="4" s="1"/>
  <c r="K38" i="4" s="1"/>
  <c r="L9" i="4"/>
  <c r="L8" i="4"/>
  <c r="H31" i="4"/>
  <c r="H30" i="4" s="1"/>
  <c r="C31" i="4"/>
  <c r="C30" i="4" s="1"/>
  <c r="D31" i="4"/>
  <c r="D30" i="4" s="1"/>
  <c r="E31" i="4"/>
  <c r="E30" i="4" s="1"/>
  <c r="F31" i="4"/>
  <c r="F30" i="4" s="1"/>
  <c r="B31" i="4"/>
  <c r="B30" i="4" s="1"/>
  <c r="C25" i="4"/>
  <c r="D25" i="4"/>
  <c r="E25" i="4"/>
  <c r="F25" i="4"/>
  <c r="C22" i="4"/>
  <c r="D22" i="4"/>
  <c r="E22" i="4"/>
  <c r="F22" i="4"/>
  <c r="E16" i="4"/>
  <c r="F16" i="4"/>
  <c r="D13" i="4"/>
  <c r="E13" i="4"/>
  <c r="F13" i="4"/>
  <c r="C8" i="4"/>
  <c r="D9" i="4"/>
  <c r="E9" i="4"/>
  <c r="E8" i="4" s="1"/>
  <c r="E38" i="4" s="1"/>
  <c r="F9" i="4"/>
  <c r="B25" i="4"/>
  <c r="B22" i="4"/>
  <c r="F22" i="3"/>
  <c r="F21" i="3" s="1"/>
  <c r="E22" i="3"/>
  <c r="E21" i="3" s="1"/>
  <c r="F9" i="3"/>
  <c r="F14" i="3" s="1"/>
  <c r="G10" i="3"/>
  <c r="G9" i="3" s="1"/>
  <c r="G14" i="3" s="1"/>
  <c r="H10" i="3"/>
  <c r="H9" i="3" s="1"/>
  <c r="H14" i="3" s="1"/>
  <c r="I10" i="3"/>
  <c r="I9" i="3" s="1"/>
  <c r="I14" i="3" s="1"/>
  <c r="E9" i="3"/>
  <c r="F36" i="2"/>
  <c r="G36" i="2"/>
  <c r="H36" i="2"/>
  <c r="G32" i="2"/>
  <c r="H32" i="2"/>
  <c r="F26" i="2"/>
  <c r="G26" i="2"/>
  <c r="H26" i="2"/>
  <c r="E26" i="2"/>
  <c r="G22" i="2"/>
  <c r="H22" i="2"/>
  <c r="F19" i="2"/>
  <c r="I13" i="4" s="1"/>
  <c r="G19" i="2"/>
  <c r="H19" i="2"/>
  <c r="F13" i="2"/>
  <c r="I12" i="4" s="1"/>
  <c r="G13" i="2"/>
  <c r="H13" i="2"/>
  <c r="F9" i="2"/>
  <c r="G9" i="2"/>
  <c r="H9" i="2"/>
  <c r="E19" i="2"/>
  <c r="H13" i="4" s="1"/>
  <c r="E13" i="2"/>
  <c r="H12" i="4" s="1"/>
  <c r="E9" i="2"/>
  <c r="J8" i="4" l="1"/>
  <c r="J38" i="4" s="1"/>
  <c r="L38" i="4"/>
  <c r="F8" i="4"/>
  <c r="F38" i="4" s="1"/>
  <c r="D8" i="4"/>
  <c r="D38" i="4" s="1"/>
  <c r="C38" i="4"/>
  <c r="F40" i="2"/>
  <c r="I16" i="4"/>
  <c r="I15" i="4" s="1"/>
  <c r="H16" i="4"/>
  <c r="H15" i="4" s="1"/>
  <c r="E40" i="2"/>
  <c r="E38" i="2"/>
  <c r="I10" i="4"/>
  <c r="I9" i="4" s="1"/>
  <c r="F38" i="2"/>
  <c r="H10" i="4"/>
  <c r="H9" i="4" s="1"/>
  <c r="E42" i="1"/>
  <c r="E39" i="1"/>
  <c r="E37" i="1"/>
  <c r="B21" i="4" s="1"/>
  <c r="E32" i="1"/>
  <c r="E28" i="1"/>
  <c r="B15" i="4" s="1"/>
  <c r="E25" i="1"/>
  <c r="E21" i="1"/>
  <c r="B12" i="4" s="1"/>
  <c r="E17" i="1"/>
  <c r="B11" i="4" s="1"/>
  <c r="E9" i="1"/>
  <c r="B10" i="4" s="1"/>
  <c r="F20" i="3" l="1"/>
  <c r="F39" i="2"/>
  <c r="E20" i="3"/>
  <c r="E26" i="3" s="1"/>
  <c r="E39" i="2"/>
  <c r="F26" i="3"/>
  <c r="H8" i="4"/>
  <c r="H38" i="4" s="1"/>
  <c r="I8" i="4"/>
  <c r="I38" i="4" s="1"/>
  <c r="B9" i="4"/>
  <c r="E47" i="1"/>
  <c r="E24" i="1"/>
  <c r="B14" i="4"/>
  <c r="B13" i="4" s="1"/>
  <c r="E31" i="1"/>
  <c r="B17" i="4"/>
  <c r="B16" i="4" s="1"/>
  <c r="E8" i="1"/>
  <c r="E45" i="1" l="1"/>
  <c r="E8" i="3" s="1"/>
  <c r="E29" i="3" s="1"/>
  <c r="E46" i="1"/>
  <c r="B8" i="4"/>
  <c r="B38" i="4" s="1"/>
  <c r="E14" i="3" l="1"/>
</calcChain>
</file>

<file path=xl/sharedStrings.xml><?xml version="1.0" encoding="utf-8"?>
<sst xmlns="http://schemas.openxmlformats.org/spreadsheetml/2006/main" count="300" uniqueCount="202">
  <si>
    <t>Eredeti előirányzat</t>
  </si>
  <si>
    <t>Bevételi forrás megnevezése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</si>
  <si>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</si>
  <si>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</si>
  <si>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</si>
  <si>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</si>
  <si>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</si>
  <si>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</si>
  <si>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</si>
  <si>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</si>
  <si>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</si>
  <si>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</si>
  <si>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</si>
  <si>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</si>
  <si>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</si>
  <si>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</si>
  <si>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</si>
  <si>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</si>
  <si>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</si>
  <si>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</si>
  <si>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</si>
  <si>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</si>
  <si>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</si>
  <si>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III. Közhatalmi bevételek</t>
  </si>
  <si>
    <t>KÖLTSÉGVETÉSI BEVÉTEL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</si>
  <si>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</si>
  <si>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</si>
  <si>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</si>
  <si>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</si>
  <si>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</si>
  <si>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</si>
  <si>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</si>
  <si>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</si>
  <si>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</si>
  <si>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</si>
  <si>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</si>
  <si>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</si>
  <si>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</si>
  <si>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Sor-
sz.</t>
  </si>
  <si>
    <t>S.
sz.</t>
  </si>
  <si>
    <t>Kiadási előirányzat megnevezése</t>
  </si>
  <si>
    <t>I. Működési kiadás</t>
  </si>
  <si>
    <t>1. Személyi juttatás</t>
  </si>
  <si>
    <t>2. Munkaadót terhelő járulék</t>
  </si>
  <si>
    <t>3. Dologi és egyéb folyó kiadások</t>
  </si>
  <si>
    <t>4. Ellátottak pénzbeli juttatásai</t>
  </si>
  <si>
    <t>5. Egyéb működési célú kiadások</t>
  </si>
  <si>
    <t>1. Beruházás</t>
  </si>
  <si>
    <t>2. Felújítás</t>
  </si>
  <si>
    <t>3. Egyéb felhalmozási kiadás</t>
  </si>
  <si>
    <t>MEGNEVEZÉS</t>
  </si>
  <si>
    <t>I. Költségvetési bevétel</t>
  </si>
  <si>
    <t>II. Finanszírozási bevétel</t>
  </si>
  <si>
    <t>I. Költégvetési kiadás</t>
  </si>
  <si>
    <t>II. Finanszírozási kiadás</t>
  </si>
  <si>
    <t>BEVÉTEL</t>
  </si>
  <si>
    <t>KIADÁS</t>
  </si>
  <si>
    <t>BEVÉTELEK</t>
  </si>
  <si>
    <t>KIADÁSOK</t>
  </si>
  <si>
    <t>Megnevezés</t>
  </si>
  <si>
    <t>A/ KÖLTSÉGVETÉSI BEVÉTELEK</t>
  </si>
  <si>
    <t>A/ KÖLTSÉGVETÉSI KIADÁSOK</t>
  </si>
  <si>
    <t>2. Munkaadót terhelő járulékok</t>
  </si>
  <si>
    <t>I. módosított ei.</t>
  </si>
  <si>
    <t>II. módosított ei.</t>
  </si>
  <si>
    <t>K1</t>
  </si>
  <si>
    <t>K2</t>
  </si>
  <si>
    <t>K3</t>
  </si>
  <si>
    <t>K4</t>
  </si>
  <si>
    <t>K5</t>
  </si>
  <si>
    <t>K6</t>
  </si>
  <si>
    <t>K7</t>
  </si>
  <si>
    <t>K8</t>
  </si>
  <si>
    <t>Rovat</t>
  </si>
  <si>
    <t>III. módosított ei.</t>
  </si>
  <si>
    <t>B1</t>
  </si>
  <si>
    <t>B2</t>
  </si>
  <si>
    <t>B3</t>
  </si>
  <si>
    <t>2. Egyéb közhatalmi bevételek</t>
  </si>
  <si>
    <t>II. Felhalmozási célú  támogatások államháztartáson  belülről</t>
  </si>
  <si>
    <t>I.  Működési célú támogatások   államháztartáson belülről</t>
  </si>
  <si>
    <t>1. Egyéb felhalmozási célú támogatások államháztartáson belülről</t>
  </si>
  <si>
    <t>1. Értékesítés és forgalmi adók</t>
  </si>
  <si>
    <t>B4</t>
  </si>
  <si>
    <t>V. Felhalmozási bevételek</t>
  </si>
  <si>
    <t>B5</t>
  </si>
  <si>
    <t>1. Értékesítéből származó bevételek</t>
  </si>
  <si>
    <t>B6</t>
  </si>
  <si>
    <t>VI. Működési célú átvett pénzeszközök</t>
  </si>
  <si>
    <t>VII. Felhalmozási célú átvett pénzeszközök</t>
  </si>
  <si>
    <t>B7</t>
  </si>
  <si>
    <t>1. Működési célú átvett pénzeszközök államháztartáson belülről</t>
  </si>
  <si>
    <t>2. Működési célú átvett pénzeszközök államháztartáson kívülről</t>
  </si>
  <si>
    <t>1. Felhalmozási célú átvett pénzeszközök államháztartáson belülről</t>
  </si>
  <si>
    <t>2. Felhalmozási célú átvett pénzeszközök államháztartáson kívülről</t>
  </si>
  <si>
    <t>1. Szolgáltatások ellenértéke</t>
  </si>
  <si>
    <t>3. Kiszámlázott általános forgalmi adó</t>
  </si>
  <si>
    <t>4. Egyéb működési bevétel</t>
  </si>
  <si>
    <t>35.</t>
  </si>
  <si>
    <t>36.</t>
  </si>
  <si>
    <t>37.</t>
  </si>
  <si>
    <t>K9</t>
  </si>
  <si>
    <t>1. Belföldi finanszírozási kiadások</t>
  </si>
  <si>
    <t>1.2 Államháztartáson belüli megelőlegezések visszafizetése</t>
  </si>
  <si>
    <t>1.3 Központi irányítószervi támogatások</t>
  </si>
  <si>
    <t>B8</t>
  </si>
  <si>
    <t>1. Belföldi finanszírozási bevétel</t>
  </si>
  <si>
    <t>1.1 Maradvány igénybevétel</t>
  </si>
  <si>
    <t>1.1 Foglalkoztatottak személyi juttatása</t>
  </si>
  <si>
    <t>1.2 Külső személyi juttatás</t>
  </si>
  <si>
    <t>3.1 Készletbeszerzések</t>
  </si>
  <si>
    <t>3.2 Kommunikációs szolgáltatások</t>
  </si>
  <si>
    <t>3.3 Szolgáltatási kiadások</t>
  </si>
  <si>
    <t>3.4 Kiküldetések, reklám- és propaganda kiadások</t>
  </si>
  <si>
    <t>3.5 Különféle befizetések és egyéb dologi kiadások</t>
  </si>
  <si>
    <t>4.1 Települési támogatás</t>
  </si>
  <si>
    <t>4.2 Köztemetés</t>
  </si>
  <si>
    <t>38.</t>
  </si>
  <si>
    <t>39.</t>
  </si>
  <si>
    <t>MŰKÖDÉSI KÖLTSÉGVETÉSI BEVÉTEL</t>
  </si>
  <si>
    <t>FELHALMOZÁSI KÖLTSÉGVETÉSI BEVÉTEL</t>
  </si>
  <si>
    <t>KÖLTSÉGVETÉSI KIADÁS</t>
  </si>
  <si>
    <t>MŰKÖDÉSI KÖLTSÉGVETÉSI KIADÁS</t>
  </si>
  <si>
    <t>FELHALMOZÁSI KÖLTSÉGVETÉSI KIADÁS</t>
  </si>
  <si>
    <t>I. Működési célú támogatások  államháztartáson belülről</t>
  </si>
  <si>
    <t>II. Felhalmozási célú támogatások államháztartáson belülről</t>
  </si>
  <si>
    <t>IV. Működési bevételek</t>
  </si>
  <si>
    <t>4. Ellátottak pénzbeli juttatása</t>
  </si>
  <si>
    <t>1. Önkormányzat működési támogatása</t>
  </si>
  <si>
    <t>2. Egyéb működési célú támogatások államháztartáson belülről</t>
  </si>
  <si>
    <t>2. Közvetített szolgáltatások</t>
  </si>
  <si>
    <t>1. Működési célú átvett pénzeszköz államháztartáson belülről</t>
  </si>
  <si>
    <t>2. Működési célú átvett pénzeszköz államháztartáson kívülről</t>
  </si>
  <si>
    <t>1. Felhalmozási célú átvett pénzeszköz államháztartáson belülről</t>
  </si>
  <si>
    <t>2. Felhalmozási célú átvett pénzeszköz államháztartáson kívülről</t>
  </si>
  <si>
    <t>II. Felhalmozási kiadás</t>
  </si>
  <si>
    <t>B/FINANSZÍROZÁSI BEVÉTELK</t>
  </si>
  <si>
    <t>B/FINANSZÍROZÁSI KIADÁSOK</t>
  </si>
  <si>
    <t>I. Belföldi finanszírozási kiadás</t>
  </si>
  <si>
    <t>1. Maradvány igénybevétele</t>
  </si>
  <si>
    <t>2. Államháztartáson belüli megelőlegezések</t>
  </si>
  <si>
    <t>3. Központi irányítószervi támogatások</t>
  </si>
  <si>
    <t>KÖLTSÉGVETÉSI ÖSSZESÍTETT BEVÉTEL:</t>
  </si>
  <si>
    <t>KÖLTSÉGVETÉSI ÖSSZESÍTETT KIADÁS</t>
  </si>
  <si>
    <t>Finanszírozási kiadás- bevétel jogcímenként</t>
  </si>
  <si>
    <t>5.1 Egyéb működési támogatás államháztartáson belülre</t>
  </si>
  <si>
    <t>5.3 Tartalék</t>
  </si>
  <si>
    <t>5.2 Egyéb mőködési támogatás államháztartáson kívülre</t>
  </si>
  <si>
    <t>1.1 Helyi önkormányzatok működésének általános támogatása</t>
  </si>
  <si>
    <t>1.2 Települési önkormányzatok köznevelési feladatainak támogatása</t>
  </si>
  <si>
    <t>1.4 Települési önkormányzat gyermekétkeztetési feladatok támogatása</t>
  </si>
  <si>
    <t>1.5 Települési önkormányzat kulturális feladatok támogatása</t>
  </si>
  <si>
    <t>1.6 Működési célú költségvetési és kiegészítő támogatások</t>
  </si>
  <si>
    <t>Költségvetés összesített bevétel</t>
  </si>
  <si>
    <t>Költségvetés összesített kiadás</t>
  </si>
  <si>
    <t>I. módosított előirányzat</t>
  </si>
  <si>
    <t>II. módosított előirányzat</t>
  </si>
  <si>
    <t>III. módosított előirányzat</t>
  </si>
  <si>
    <t>KÖLTSÉGVETÉSI EGYENLEG</t>
  </si>
  <si>
    <t>összesen</t>
  </si>
  <si>
    <t>eredeti előirányzat</t>
  </si>
  <si>
    <t>6. Beruházások</t>
  </si>
  <si>
    <t>7. Felújítások</t>
  </si>
  <si>
    <t>8. Egyéb felhalmozási kiadás</t>
  </si>
  <si>
    <t>6.1 Immateriális javak beszerzése, létesítése</t>
  </si>
  <si>
    <t>6.2 Ingatlanok beszerzése, létesítése</t>
  </si>
  <si>
    <t>6.3 Informatikai eszközök beszerzése, létesítése</t>
  </si>
  <si>
    <t>6.4 Egyéb tárgyi eszközök beszerzése, létesítése</t>
  </si>
  <si>
    <t>7.1 Ingatlanok felújítása</t>
  </si>
  <si>
    <t xml:space="preserve">7.2 Egyéb tárgyi eszköz felújítása </t>
  </si>
  <si>
    <t>2. Ellátási díj</t>
  </si>
  <si>
    <t>1. Hitel-, kölcsöntörlesztés államháztartáson kívülre</t>
  </si>
  <si>
    <t>2. Államháztartáson belüli megelőlegezések visszafizetése</t>
  </si>
  <si>
    <t>I. Belföldi finanszírozási bevétel</t>
  </si>
  <si>
    <t>1.2 Államháztartáson belüli megelőlegezések</t>
  </si>
  <si>
    <t>1.1 Hitel-, kölcsöntörlesztés államháztartáson kívülre</t>
  </si>
  <si>
    <t>8.1 Tartalék</t>
  </si>
  <si>
    <t>7.3 Felújítási célú előzetesen felszámított áfa</t>
  </si>
  <si>
    <t>6.5 Beruházási célú előzetesen felszámított áfa</t>
  </si>
  <si>
    <t>1.3 Települési önkormányzat egyes szociális és gyermekjóléti  támogatása</t>
  </si>
  <si>
    <t xml:space="preserve"> 1.7 Elszámolásból származó bevételek</t>
  </si>
  <si>
    <t xml:space="preserve">   2.2 Társadalombiztosítási alapok</t>
  </si>
  <si>
    <t xml:space="preserve">   2.1 Eu-s programok és azok hazai finanszírozása</t>
  </si>
  <si>
    <t xml:space="preserve">   2.3 Elkülönített állami pénzalapok</t>
  </si>
  <si>
    <t>1.1 Eu-s programok és azok hazai finanszírozása</t>
  </si>
  <si>
    <t xml:space="preserve">   1.1 Állandó jelleggel végzett iparűzési tevékenység után fizetendő helyi iparűzési adó</t>
  </si>
  <si>
    <t xml:space="preserve"> 2.1 Bírság</t>
  </si>
  <si>
    <t xml:space="preserve">  2.2 Talajterhelési díj</t>
  </si>
  <si>
    <t xml:space="preserve">  1.1 Tárgyieszköz bérbeadásából származó bevételek</t>
  </si>
  <si>
    <t>Gondozási Központ 2025. évi kötségvetési  bevétele - forrásonként</t>
  </si>
  <si>
    <t xml:space="preserve"> Gondozási Központ 2025. évi  költségvetési kiadása - kiadási jogcím szerint</t>
  </si>
  <si>
    <t>Gondozási Központ 2025. évi költségvetési egyenleg megállapítása</t>
  </si>
  <si>
    <t>Gondozási Központ 2025. évi költségvetésének mérlege</t>
  </si>
  <si>
    <t>2024.évi teljesítés</t>
  </si>
  <si>
    <t>2025.évi előirányzatok</t>
  </si>
  <si>
    <t>2025. évi előirányzatok</t>
  </si>
  <si>
    <t>6. melléklet  a 3/2025. (II. 28.) önkormányzati rendelethez</t>
  </si>
  <si>
    <t>6.  melléklet  1. számú tábla</t>
  </si>
  <si>
    <t>6. melléklet 2. számú tábla</t>
  </si>
  <si>
    <t>6.  melléklet 3. számú tábla</t>
  </si>
  <si>
    <t>6. melléklet 4. számú tábla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</si>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</sst>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2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left" indent="1"/>
    </xf>
    <xf numFmtId="0" fontId="1" fillId="0" borderId="0" xfId="0" applyFont="1"/>
    <xf numFmtId="0" fontId="0" fillId="0" borderId="4" xfId="0" applyBorder="1"/>
    <xf numFmtId="164" fontId="0" fillId="0" borderId="5" xfId="1" applyNumberFormat="1" applyFont="1" applyBorder="1" applyAlignment="1">
      <alignment horizontal="center"/>
    </xf>
    <xf numFmtId="0" fontId="0" fillId="0" borderId="0" xfId="0" applyAlignment="1"/>
    <xf numFmtId="164" fontId="0" fillId="0" borderId="6" xfId="1" applyNumberFormat="1" applyFont="1" applyBorder="1" applyAlignment="1">
      <alignment horizontal="center"/>
    </xf>
    <xf numFmtId="0" fontId="5" fillId="0" borderId="15" xfId="0" applyFont="1" applyBorder="1"/>
    <xf numFmtId="0" fontId="0" fillId="0" borderId="15" xfId="0" applyBorder="1" applyAlignment="1">
      <alignment horizontal="left" indent="1"/>
    </xf>
    <xf numFmtId="0" fontId="0" fillId="0" borderId="6" xfId="0" applyBorder="1"/>
    <xf numFmtId="0" fontId="0" fillId="0" borderId="19" xfId="0" applyBorder="1"/>
    <xf numFmtId="0" fontId="0" fillId="0" borderId="14" xfId="0" applyBorder="1"/>
    <xf numFmtId="0" fontId="5" fillId="0" borderId="17" xfId="0" applyFont="1" applyBorder="1"/>
    <xf numFmtId="0" fontId="1" fillId="0" borderId="17" xfId="0" applyFont="1" applyBorder="1"/>
    <xf numFmtId="0" fontId="0" fillId="0" borderId="17" xfId="0" applyBorder="1" applyAlignment="1">
      <alignment horizontal="left" indent="1"/>
    </xf>
    <xf numFmtId="0" fontId="2" fillId="0" borderId="24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4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/>
    <xf numFmtId="0" fontId="5" fillId="0" borderId="26" xfId="0" applyFont="1" applyBorder="1"/>
    <xf numFmtId="0" fontId="5" fillId="0" borderId="27" xfId="0" applyFont="1" applyBorder="1"/>
    <xf numFmtId="0" fontId="10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164" fontId="3" fillId="0" borderId="6" xfId="1" applyNumberFormat="1" applyFont="1" applyBorder="1" applyAlignment="1">
      <alignment horizontal="center"/>
    </xf>
    <xf numFmtId="0" fontId="3" fillId="0" borderId="15" xfId="0" applyFont="1" applyBorder="1"/>
    <xf numFmtId="0" fontId="3" fillId="0" borderId="4" xfId="0" applyFont="1" applyBorder="1"/>
    <xf numFmtId="0" fontId="3" fillId="0" borderId="17" xfId="0" applyFont="1" applyBorder="1"/>
    <xf numFmtId="0" fontId="3" fillId="0" borderId="4" xfId="0" applyFont="1" applyBorder="1" applyAlignment="1">
      <alignment wrapText="1"/>
    </xf>
    <xf numFmtId="0" fontId="3" fillId="0" borderId="5" xfId="0" applyFont="1" applyBorder="1"/>
    <xf numFmtId="0" fontId="10" fillId="0" borderId="4" xfId="0" applyFont="1" applyBorder="1"/>
    <xf numFmtId="0" fontId="3" fillId="0" borderId="4" xfId="0" applyFont="1" applyFill="1" applyBorder="1" applyAlignment="1">
      <alignment wrapText="1"/>
    </xf>
    <xf numFmtId="0" fontId="5" fillId="0" borderId="4" xfId="0" applyFont="1" applyBorder="1"/>
    <xf numFmtId="0" fontId="5" fillId="0" borderId="7" xfId="0" applyFont="1" applyBorder="1"/>
    <xf numFmtId="0" fontId="5" fillId="0" borderId="24" xfId="0" applyFont="1" applyBorder="1"/>
    <xf numFmtId="0" fontId="5" fillId="0" borderId="25" xfId="0" applyFont="1" applyBorder="1"/>
    <xf numFmtId="0" fontId="0" fillId="0" borderId="30" xfId="0" applyBorder="1"/>
    <xf numFmtId="0" fontId="1" fillId="0" borderId="4" xfId="0" applyFont="1" applyBorder="1"/>
    <xf numFmtId="0" fontId="0" fillId="0" borderId="4" xfId="0" applyBorder="1" applyAlignment="1">
      <alignment horizontal="left" indent="1"/>
    </xf>
    <xf numFmtId="0" fontId="2" fillId="0" borderId="7" xfId="0" applyFont="1" applyBorder="1"/>
    <xf numFmtId="0" fontId="1" fillId="0" borderId="16" xfId="0" applyFont="1" applyBorder="1"/>
    <xf numFmtId="0" fontId="5" fillId="0" borderId="34" xfId="0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5" fillId="0" borderId="36" xfId="0" applyFont="1" applyBorder="1"/>
    <xf numFmtId="0" fontId="5" fillId="0" borderId="13" xfId="0" applyFont="1" applyBorder="1"/>
    <xf numFmtId="0" fontId="5" fillId="0" borderId="9" xfId="0" applyFont="1" applyBorder="1"/>
    <xf numFmtId="0" fontId="11" fillId="0" borderId="4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4" fillId="0" borderId="29" xfId="0" applyFont="1" applyBorder="1" applyAlignment="1">
      <alignment horizontal="center"/>
    </xf>
    <xf numFmtId="16" fontId="13" fillId="0" borderId="30" xfId="0" applyNumberFormat="1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164" fontId="7" fillId="0" borderId="0" xfId="0" applyNumberFormat="1" applyFont="1"/>
    <xf numFmtId="0" fontId="16" fillId="0" borderId="29" xfId="0" applyFont="1" applyBorder="1" applyAlignment="1">
      <alignment horizontal="center"/>
    </xf>
    <xf numFmtId="0" fontId="18" fillId="0" borderId="0" xfId="0" applyFont="1"/>
    <xf numFmtId="0" fontId="19" fillId="0" borderId="28" xfId="0" applyFont="1" applyBorder="1" applyAlignment="1">
      <alignment horizontal="center"/>
    </xf>
    <xf numFmtId="0" fontId="2" fillId="0" borderId="0" xfId="0" applyFont="1"/>
    <xf numFmtId="0" fontId="17" fillId="0" borderId="29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20" fillId="0" borderId="42" xfId="0" applyFont="1" applyBorder="1" applyAlignment="1">
      <alignment horizontal="left" vertical="center"/>
    </xf>
    <xf numFmtId="0" fontId="20" fillId="0" borderId="0" xfId="0" applyFont="1"/>
    <xf numFmtId="0" fontId="21" fillId="0" borderId="38" xfId="0" applyFont="1" applyBorder="1" applyAlignment="1">
      <alignment horizontal="left" vertical="center"/>
    </xf>
    <xf numFmtId="164" fontId="0" fillId="0" borderId="0" xfId="1" applyNumberFormat="1" applyFont="1"/>
    <xf numFmtId="164" fontId="0" fillId="0" borderId="19" xfId="1" applyNumberFormat="1" applyFont="1" applyBorder="1"/>
    <xf numFmtId="164" fontId="0" fillId="0" borderId="5" xfId="1" applyNumberFormat="1" applyFont="1" applyBorder="1" applyAlignment="1">
      <alignment horizontal="left" indent="1"/>
    </xf>
    <xf numFmtId="0" fontId="1" fillId="0" borderId="1" xfId="0" applyFont="1" applyBorder="1"/>
    <xf numFmtId="0" fontId="1" fillId="0" borderId="2" xfId="0" applyFont="1" applyBorder="1"/>
    <xf numFmtId="164" fontId="1" fillId="0" borderId="2" xfId="1" applyNumberFormat="1" applyFont="1" applyBorder="1"/>
    <xf numFmtId="0" fontId="1" fillId="0" borderId="6" xfId="0" applyFont="1" applyBorder="1"/>
    <xf numFmtId="0" fontId="1" fillId="0" borderId="5" xfId="0" applyFont="1" applyBorder="1"/>
    <xf numFmtId="164" fontId="1" fillId="0" borderId="5" xfId="1" applyNumberFormat="1" applyFont="1" applyBorder="1"/>
    <xf numFmtId="0" fontId="2" fillId="0" borderId="8" xfId="0" applyFont="1" applyBorder="1"/>
    <xf numFmtId="164" fontId="2" fillId="0" borderId="8" xfId="1" applyNumberFormat="1" applyFont="1" applyBorder="1"/>
    <xf numFmtId="0" fontId="1" fillId="0" borderId="33" xfId="0" applyFont="1" applyBorder="1"/>
    <xf numFmtId="164" fontId="1" fillId="0" borderId="2" xfId="1" applyNumberFormat="1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0" fontId="1" fillId="0" borderId="30" xfId="0" applyFont="1" applyBorder="1"/>
    <xf numFmtId="164" fontId="1" fillId="0" borderId="5" xfId="1" applyNumberFormat="1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0" fontId="2" fillId="0" borderId="32" xfId="0" applyFont="1" applyBorder="1"/>
    <xf numFmtId="164" fontId="2" fillId="0" borderId="8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64" fontId="7" fillId="0" borderId="0" xfId="1" applyNumberFormat="1" applyFont="1"/>
    <xf numFmtId="164" fontId="1" fillId="0" borderId="24" xfId="1" applyNumberFormat="1" applyFont="1" applyBorder="1" applyAlignment="1">
      <alignment horizontal="center" vertical="center"/>
    </xf>
    <xf numFmtId="164" fontId="5" fillId="0" borderId="26" xfId="1" applyNumberFormat="1" applyFont="1" applyBorder="1"/>
    <xf numFmtId="164" fontId="3" fillId="0" borderId="5" xfId="1" applyNumberFormat="1" applyFont="1" applyBorder="1" applyAlignment="1">
      <alignment wrapText="1"/>
    </xf>
    <xf numFmtId="164" fontId="3" fillId="0" borderId="5" xfId="1" applyNumberFormat="1" applyFont="1" applyBorder="1"/>
    <xf numFmtId="164" fontId="3" fillId="0" borderId="17" xfId="1" applyNumberFormat="1" applyFont="1" applyBorder="1"/>
    <xf numFmtId="164" fontId="5" fillId="0" borderId="17" xfId="1" applyNumberFormat="1" applyFont="1" applyBorder="1"/>
    <xf numFmtId="164" fontId="5" fillId="0" borderId="24" xfId="1" applyNumberFormat="1" applyFont="1" applyBorder="1"/>
    <xf numFmtId="164" fontId="10" fillId="0" borderId="5" xfId="1" applyNumberFormat="1" applyFont="1" applyBorder="1" applyAlignment="1">
      <alignment wrapText="1"/>
    </xf>
    <xf numFmtId="164" fontId="10" fillId="0" borderId="17" xfId="1" applyNumberFormat="1" applyFont="1" applyBorder="1"/>
    <xf numFmtId="164" fontId="5" fillId="0" borderId="5" xfId="1" applyNumberFormat="1" applyFont="1" applyBorder="1"/>
    <xf numFmtId="164" fontId="5" fillId="0" borderId="27" xfId="1" applyNumberFormat="1" applyFont="1" applyBorder="1"/>
    <xf numFmtId="164" fontId="3" fillId="0" borderId="15" xfId="1" applyNumberFormat="1" applyFont="1" applyBorder="1"/>
    <xf numFmtId="164" fontId="5" fillId="0" borderId="15" xfId="1" applyNumberFormat="1" applyFont="1" applyBorder="1"/>
    <xf numFmtId="164" fontId="10" fillId="0" borderId="15" xfId="1" applyNumberFormat="1" applyFont="1" applyBorder="1"/>
    <xf numFmtId="164" fontId="5" fillId="0" borderId="25" xfId="1" applyNumberFormat="1" applyFont="1" applyBorder="1"/>
    <xf numFmtId="164" fontId="16" fillId="0" borderId="16" xfId="1" applyNumberFormat="1" applyFont="1" applyBorder="1" applyAlignment="1">
      <alignment horizontal="center"/>
    </xf>
    <xf numFmtId="164" fontId="13" fillId="0" borderId="48" xfId="1" applyNumberFormat="1" applyFont="1" applyBorder="1" applyAlignment="1">
      <alignment horizontal="center"/>
    </xf>
    <xf numFmtId="164" fontId="13" fillId="0" borderId="24" xfId="1" applyNumberFormat="1" applyFont="1" applyBorder="1" applyAlignment="1">
      <alignment horizontal="center"/>
    </xf>
    <xf numFmtId="164" fontId="16" fillId="0" borderId="26" xfId="1" applyNumberFormat="1" applyFont="1" applyBorder="1" applyAlignment="1">
      <alignment horizontal="center"/>
    </xf>
    <xf numFmtId="164" fontId="19" fillId="0" borderId="49" xfId="1" applyNumberFormat="1" applyFont="1" applyBorder="1" applyAlignment="1">
      <alignment horizontal="center"/>
    </xf>
    <xf numFmtId="164" fontId="17" fillId="0" borderId="16" xfId="0" applyNumberFormat="1" applyFont="1" applyBorder="1"/>
    <xf numFmtId="164" fontId="17" fillId="0" borderId="24" xfId="0" applyNumberFormat="1" applyFont="1" applyBorder="1"/>
    <xf numFmtId="164" fontId="16" fillId="0" borderId="1" xfId="1" applyNumberFormat="1" applyFont="1" applyBorder="1" applyAlignment="1">
      <alignment horizontal="center"/>
    </xf>
    <xf numFmtId="164" fontId="13" fillId="0" borderId="10" xfId="1" applyNumberFormat="1" applyFont="1" applyBorder="1" applyAlignment="1">
      <alignment horizontal="center"/>
    </xf>
    <xf numFmtId="164" fontId="13" fillId="0" borderId="7" xfId="1" applyNumberFormat="1" applyFont="1" applyBorder="1" applyAlignment="1">
      <alignment horizontal="center"/>
    </xf>
    <xf numFmtId="164" fontId="16" fillId="0" borderId="11" xfId="1" applyNumberFormat="1" applyFont="1" applyBorder="1" applyAlignment="1">
      <alignment horizontal="center"/>
    </xf>
    <xf numFmtId="164" fontId="19" fillId="0" borderId="12" xfId="1" applyNumberFormat="1" applyFont="1" applyBorder="1" applyAlignment="1">
      <alignment horizontal="center"/>
    </xf>
    <xf numFmtId="164" fontId="17" fillId="0" borderId="1" xfId="0" applyNumberFormat="1" applyFont="1" applyBorder="1"/>
    <xf numFmtId="164" fontId="17" fillId="0" borderId="7" xfId="0" applyNumberFormat="1" applyFont="1" applyBorder="1"/>
    <xf numFmtId="164" fontId="13" fillId="0" borderId="11" xfId="1" applyNumberFormat="1" applyFont="1" applyBorder="1" applyAlignment="1">
      <alignment horizontal="center"/>
    </xf>
    <xf numFmtId="0" fontId="16" fillId="0" borderId="29" xfId="0" applyFont="1" applyBorder="1" applyAlignment="1">
      <alignment horizontal="left" indent="1"/>
    </xf>
    <xf numFmtId="0" fontId="13" fillId="0" borderId="30" xfId="0" applyFont="1" applyBorder="1"/>
    <xf numFmtId="0" fontId="15" fillId="0" borderId="30" xfId="0" applyFont="1" applyBorder="1" applyAlignment="1">
      <alignment horizontal="left" indent="2"/>
    </xf>
    <xf numFmtId="0" fontId="15" fillId="0" borderId="30" xfId="0" applyFont="1" applyBorder="1" applyAlignment="1">
      <alignment horizontal="left" indent="1"/>
    </xf>
    <xf numFmtId="0" fontId="13" fillId="0" borderId="30" xfId="0" applyFont="1" applyBorder="1" applyAlignment="1">
      <alignment horizontal="left" indent="1"/>
    </xf>
    <xf numFmtId="0" fontId="15" fillId="0" borderId="31" xfId="0" applyFont="1" applyBorder="1" applyAlignment="1">
      <alignment horizontal="left" indent="1"/>
    </xf>
    <xf numFmtId="14" fontId="15" fillId="0" borderId="31" xfId="0" quotePrefix="1" applyNumberFormat="1" applyFont="1" applyBorder="1" applyAlignment="1">
      <alignment horizontal="left" indent="2"/>
    </xf>
    <xf numFmtId="0" fontId="16" fillId="0" borderId="29" xfId="0" applyFont="1" applyBorder="1"/>
    <xf numFmtId="0" fontId="15" fillId="0" borderId="32" xfId="0" applyFont="1" applyBorder="1" applyAlignment="1">
      <alignment horizontal="left" indent="1"/>
    </xf>
    <xf numFmtId="0" fontId="16" fillId="0" borderId="33" xfId="0" applyFont="1" applyBorder="1"/>
    <xf numFmtId="0" fontId="13" fillId="0" borderId="32" xfId="0" applyFont="1" applyBorder="1" applyAlignment="1">
      <alignment horizontal="left" indent="1"/>
    </xf>
    <xf numFmtId="0" fontId="13" fillId="0" borderId="31" xfId="0" applyFont="1" applyBorder="1" applyAlignment="1">
      <alignment horizontal="left" indent="1"/>
    </xf>
    <xf numFmtId="0" fontId="19" fillId="0" borderId="28" xfId="0" applyFont="1" applyBorder="1"/>
    <xf numFmtId="0" fontId="17" fillId="0" borderId="29" xfId="0" applyFont="1" applyFill="1" applyBorder="1" applyAlignment="1">
      <alignment horizontal="left" indent="1"/>
    </xf>
    <xf numFmtId="0" fontId="17" fillId="0" borderId="32" xfId="0" applyFont="1" applyFill="1" applyBorder="1" applyAlignment="1">
      <alignment horizontal="left" indent="1"/>
    </xf>
    <xf numFmtId="0" fontId="16" fillId="0" borderId="51" xfId="0" applyFont="1" applyBorder="1" applyAlignment="1">
      <alignment horizontal="left"/>
    </xf>
    <xf numFmtId="0" fontId="13" fillId="0" borderId="52" xfId="0" applyFont="1" applyBorder="1" applyAlignment="1">
      <alignment horizontal="left" indent="2"/>
    </xf>
    <xf numFmtId="0" fontId="13" fillId="0" borderId="53" xfId="0" applyFont="1" applyBorder="1" applyAlignment="1">
      <alignment horizontal="left" indent="2"/>
    </xf>
    <xf numFmtId="0" fontId="13" fillId="0" borderId="52" xfId="0" applyFont="1" applyBorder="1" applyAlignment="1">
      <alignment horizontal="left" indent="1"/>
    </xf>
    <xf numFmtId="0" fontId="13" fillId="0" borderId="54" xfId="0" applyFont="1" applyBorder="1" applyAlignment="1">
      <alignment horizontal="left" indent="1"/>
    </xf>
    <xf numFmtId="0" fontId="16" fillId="0" borderId="55" xfId="0" applyFont="1" applyBorder="1" applyAlignment="1">
      <alignment horizontal="left"/>
    </xf>
    <xf numFmtId="0" fontId="13" fillId="0" borderId="53" xfId="0" applyFont="1" applyBorder="1" applyAlignment="1">
      <alignment horizontal="left" indent="1"/>
    </xf>
    <xf numFmtId="0" fontId="19" fillId="0" borderId="39" xfId="0" applyFont="1" applyBorder="1" applyAlignment="1">
      <alignment horizontal="left"/>
    </xf>
    <xf numFmtId="0" fontId="17" fillId="0" borderId="51" xfId="0" applyFont="1" applyBorder="1" applyAlignment="1">
      <alignment horizontal="left"/>
    </xf>
    <xf numFmtId="0" fontId="17" fillId="0" borderId="54" xfId="0" applyFont="1" applyBorder="1" applyAlignment="1">
      <alignment horizontal="left"/>
    </xf>
    <xf numFmtId="0" fontId="13" fillId="0" borderId="21" xfId="0" applyFont="1" applyBorder="1" applyAlignment="1">
      <alignment horizontal="center"/>
    </xf>
    <xf numFmtId="0" fontId="11" fillId="0" borderId="27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164" fontId="7" fillId="0" borderId="17" xfId="1" applyNumberFormat="1" applyFont="1" applyBorder="1" applyAlignment="1">
      <alignment horizontal="center" vertical="center"/>
    </xf>
    <xf numFmtId="164" fontId="11" fillId="0" borderId="17" xfId="1" applyNumberFormat="1" applyFont="1" applyBorder="1" applyAlignment="1">
      <alignment horizontal="center" vertical="center"/>
    </xf>
    <xf numFmtId="164" fontId="12" fillId="0" borderId="17" xfId="1" applyNumberFormat="1" applyFont="1" applyBorder="1" applyAlignment="1">
      <alignment horizontal="center" vertical="center"/>
    </xf>
    <xf numFmtId="164" fontId="7" fillId="0" borderId="48" xfId="1" applyNumberFormat="1" applyFont="1" applyBorder="1" applyAlignment="1">
      <alignment horizontal="center" vertical="center"/>
    </xf>
    <xf numFmtId="164" fontId="20" fillId="0" borderId="18" xfId="1" applyNumberFormat="1" applyFont="1" applyBorder="1" applyAlignment="1">
      <alignment horizontal="center" vertical="center"/>
    </xf>
    <xf numFmtId="164" fontId="21" fillId="0" borderId="47" xfId="0" applyNumberFormat="1" applyFont="1" applyBorder="1"/>
    <xf numFmtId="164" fontId="11" fillId="0" borderId="11" xfId="1" applyNumberFormat="1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164" fontId="11" fillId="0" borderId="4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5" xfId="0" applyNumberFormat="1" applyFont="1" applyBorder="1" applyAlignment="1">
      <alignment horizontal="left" vertical="center"/>
    </xf>
    <xf numFmtId="16" fontId="8" fillId="0" borderId="15" xfId="0" applyNumberFormat="1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21" fillId="0" borderId="46" xfId="0" applyFont="1" applyFill="1" applyBorder="1" applyAlignment="1">
      <alignment horizontal="left" vertical="center"/>
    </xf>
    <xf numFmtId="0" fontId="7" fillId="0" borderId="47" xfId="0" applyFont="1" applyBorder="1" applyAlignment="1">
      <alignment horizontal="center" vertical="center"/>
    </xf>
    <xf numFmtId="0" fontId="11" fillId="0" borderId="55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1" fillId="0" borderId="41" xfId="0" applyFont="1" applyBorder="1"/>
    <xf numFmtId="0" fontId="5" fillId="0" borderId="35" xfId="0" applyFont="1" applyBorder="1"/>
    <xf numFmtId="0" fontId="5" fillId="0" borderId="6" xfId="0" applyFont="1" applyBorder="1"/>
    <xf numFmtId="0" fontId="13" fillId="0" borderId="30" xfId="0" applyFont="1" applyBorder="1" applyAlignment="1">
      <alignment horizontal="center"/>
    </xf>
    <xf numFmtId="0" fontId="13" fillId="0" borderId="52" xfId="0" applyFont="1" applyBorder="1" applyAlignment="1">
      <alignment horizontal="left"/>
    </xf>
    <xf numFmtId="164" fontId="13" fillId="0" borderId="17" xfId="1" applyNumberFormat="1" applyFont="1" applyBorder="1" applyAlignment="1">
      <alignment horizontal="center"/>
    </xf>
    <xf numFmtId="164" fontId="13" fillId="0" borderId="4" xfId="1" applyNumberFormat="1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164" fontId="16" fillId="0" borderId="51" xfId="1" applyNumberFormat="1" applyFont="1" applyBorder="1" applyAlignment="1">
      <alignment horizontal="center"/>
    </xf>
    <xf numFmtId="164" fontId="13" fillId="0" borderId="52" xfId="1" applyNumberFormat="1" applyFont="1" applyBorder="1" applyAlignment="1">
      <alignment horizontal="center"/>
    </xf>
    <xf numFmtId="164" fontId="13" fillId="0" borderId="53" xfId="1" applyNumberFormat="1" applyFont="1" applyBorder="1" applyAlignment="1">
      <alignment horizontal="center"/>
    </xf>
    <xf numFmtId="164" fontId="13" fillId="0" borderId="55" xfId="1" applyNumberFormat="1" applyFont="1" applyBorder="1" applyAlignment="1">
      <alignment horizontal="center"/>
    </xf>
    <xf numFmtId="164" fontId="13" fillId="0" borderId="54" xfId="1" applyNumberFormat="1" applyFont="1" applyBorder="1" applyAlignment="1">
      <alignment horizontal="center"/>
    </xf>
    <xf numFmtId="164" fontId="16" fillId="0" borderId="55" xfId="1" applyNumberFormat="1" applyFont="1" applyBorder="1" applyAlignment="1">
      <alignment horizontal="center"/>
    </xf>
    <xf numFmtId="164" fontId="19" fillId="0" borderId="39" xfId="1" applyNumberFormat="1" applyFont="1" applyBorder="1" applyAlignment="1">
      <alignment horizontal="center"/>
    </xf>
    <xf numFmtId="164" fontId="17" fillId="0" borderId="51" xfId="0" applyNumberFormat="1" applyFont="1" applyBorder="1"/>
    <xf numFmtId="164" fontId="17" fillId="0" borderId="54" xfId="0" applyNumberFormat="1" applyFont="1" applyBorder="1"/>
    <xf numFmtId="0" fontId="7" fillId="0" borderId="45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164" fontId="11" fillId="0" borderId="55" xfId="1" applyNumberFormat="1" applyFont="1" applyBorder="1" applyAlignment="1">
      <alignment horizontal="center" vertical="center"/>
    </xf>
    <xf numFmtId="164" fontId="7" fillId="0" borderId="52" xfId="1" applyNumberFormat="1" applyFont="1" applyBorder="1" applyAlignment="1">
      <alignment horizontal="center" vertical="center"/>
    </xf>
    <xf numFmtId="164" fontId="11" fillId="0" borderId="52" xfId="1" applyNumberFormat="1" applyFont="1" applyBorder="1" applyAlignment="1">
      <alignment horizontal="center" vertical="center"/>
    </xf>
    <xf numFmtId="164" fontId="12" fillId="0" borderId="52" xfId="1" applyNumberFormat="1" applyFont="1" applyBorder="1" applyAlignment="1">
      <alignment horizontal="center" vertical="center"/>
    </xf>
    <xf numFmtId="164" fontId="7" fillId="0" borderId="53" xfId="1" applyNumberFormat="1" applyFont="1" applyBorder="1" applyAlignment="1">
      <alignment horizontal="center" vertical="center"/>
    </xf>
    <xf numFmtId="164" fontId="20" fillId="0" borderId="45" xfId="1" applyNumberFormat="1" applyFont="1" applyBorder="1" applyAlignment="1">
      <alignment horizontal="center" vertical="center"/>
    </xf>
    <xf numFmtId="164" fontId="21" fillId="0" borderId="41" xfId="0" applyNumberFormat="1" applyFont="1" applyBorder="1"/>
    <xf numFmtId="164" fontId="1" fillId="0" borderId="6" xfId="1" applyNumberFormat="1" applyFont="1" applyBorder="1"/>
    <xf numFmtId="164" fontId="2" fillId="0" borderId="9" xfId="1" applyNumberFormat="1" applyFont="1" applyBorder="1"/>
    <xf numFmtId="0" fontId="1" fillId="0" borderId="42" xfId="0" applyFont="1" applyBorder="1"/>
    <xf numFmtId="0" fontId="1" fillId="0" borderId="43" xfId="0" applyFont="1" applyBorder="1"/>
    <xf numFmtId="164" fontId="1" fillId="0" borderId="43" xfId="1" applyNumberFormat="1" applyFont="1" applyBorder="1"/>
    <xf numFmtId="0" fontId="1" fillId="0" borderId="44" xfId="0" applyFont="1" applyBorder="1"/>
    <xf numFmtId="164" fontId="11" fillId="0" borderId="57" xfId="1" applyNumberFormat="1" applyFont="1" applyBorder="1" applyAlignment="1">
      <alignment horizontal="center" vertical="center"/>
    </xf>
    <xf numFmtId="164" fontId="11" fillId="0" borderId="58" xfId="1" applyNumberFormat="1" applyFont="1" applyBorder="1" applyAlignment="1">
      <alignment horizontal="center" vertical="center"/>
    </xf>
    <xf numFmtId="164" fontId="11" fillId="0" borderId="51" xfId="1" applyNumberFormat="1" applyFont="1" applyBorder="1" applyAlignment="1">
      <alignment horizontal="center" vertical="center"/>
    </xf>
    <xf numFmtId="164" fontId="7" fillId="0" borderId="54" xfId="1" applyNumberFormat="1" applyFont="1" applyBorder="1" applyAlignment="1">
      <alignment horizontal="center" vertical="center"/>
    </xf>
    <xf numFmtId="164" fontId="21" fillId="0" borderId="45" xfId="0" applyNumberFormat="1" applyFont="1" applyBorder="1"/>
    <xf numFmtId="0" fontId="13" fillId="0" borderId="20" xfId="0" applyFont="1" applyBorder="1" applyAlignment="1">
      <alignment horizontal="center"/>
    </xf>
    <xf numFmtId="164" fontId="13" fillId="0" borderId="0" xfId="1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164" fontId="16" fillId="0" borderId="51" xfId="1" applyNumberFormat="1" applyFont="1" applyBorder="1" applyAlignment="1">
      <alignment horizontal="left"/>
    </xf>
    <xf numFmtId="164" fontId="13" fillId="0" borderId="52" xfId="1" applyNumberFormat="1" applyFont="1" applyBorder="1" applyAlignment="1">
      <alignment horizontal="left"/>
    </xf>
    <xf numFmtId="164" fontId="13" fillId="0" borderId="52" xfId="1" applyNumberFormat="1" applyFont="1" applyBorder="1" applyAlignment="1">
      <alignment horizontal="left" indent="2"/>
    </xf>
    <xf numFmtId="164" fontId="13" fillId="0" borderId="53" xfId="1" applyNumberFormat="1" applyFont="1" applyBorder="1" applyAlignment="1">
      <alignment horizontal="left" indent="2"/>
    </xf>
    <xf numFmtId="164" fontId="13" fillId="0" borderId="52" xfId="1" applyNumberFormat="1" applyFont="1" applyBorder="1" applyAlignment="1">
      <alignment horizontal="left" indent="1"/>
    </xf>
    <xf numFmtId="164" fontId="13" fillId="0" borderId="54" xfId="1" applyNumberFormat="1" applyFont="1" applyBorder="1" applyAlignment="1">
      <alignment horizontal="left" indent="1"/>
    </xf>
    <xf numFmtId="164" fontId="16" fillId="0" borderId="55" xfId="1" applyNumberFormat="1" applyFont="1" applyBorder="1" applyAlignment="1">
      <alignment horizontal="left"/>
    </xf>
    <xf numFmtId="164" fontId="13" fillId="0" borderId="53" xfId="1" applyNumberFormat="1" applyFont="1" applyBorder="1" applyAlignment="1">
      <alignment horizontal="left" indent="1"/>
    </xf>
    <xf numFmtId="164" fontId="19" fillId="0" borderId="39" xfId="1" applyNumberFormat="1" applyFont="1" applyBorder="1" applyAlignment="1">
      <alignment horizontal="left"/>
    </xf>
    <xf numFmtId="164" fontId="17" fillId="0" borderId="51" xfId="1" applyNumberFormat="1" applyFont="1" applyBorder="1" applyAlignment="1">
      <alignment horizontal="left"/>
    </xf>
    <xf numFmtId="164" fontId="17" fillId="0" borderId="54" xfId="1" applyNumberFormat="1" applyFont="1" applyBorder="1" applyAlignment="1">
      <alignment horizontal="left"/>
    </xf>
    <xf numFmtId="164" fontId="0" fillId="0" borderId="0" xfId="1" applyNumberFormat="1" applyFont="1" applyAlignment="1">
      <alignment horizontal="left"/>
    </xf>
    <xf numFmtId="164" fontId="12" fillId="0" borderId="41" xfId="1" applyNumberFormat="1" applyFont="1" applyBorder="1" applyAlignment="1">
      <alignment horizontal="center" vertical="center"/>
    </xf>
    <xf numFmtId="164" fontId="11" fillId="0" borderId="55" xfId="1" applyNumberFormat="1" applyFont="1" applyBorder="1" applyAlignment="1">
      <alignment horizontal="left" vertical="center"/>
    </xf>
    <xf numFmtId="164" fontId="7" fillId="0" borderId="52" xfId="1" applyNumberFormat="1" applyFont="1" applyBorder="1" applyAlignment="1">
      <alignment horizontal="left" vertical="center"/>
    </xf>
    <xf numFmtId="164" fontId="11" fillId="0" borderId="52" xfId="1" applyNumberFormat="1" applyFont="1" applyBorder="1" applyAlignment="1">
      <alignment horizontal="left" vertical="center"/>
    </xf>
    <xf numFmtId="164" fontId="12" fillId="0" borderId="52" xfId="1" applyNumberFormat="1" applyFont="1" applyBorder="1" applyAlignment="1">
      <alignment horizontal="left" vertical="center"/>
    </xf>
    <xf numFmtId="164" fontId="7" fillId="0" borderId="53" xfId="1" applyNumberFormat="1" applyFont="1" applyBorder="1" applyAlignment="1">
      <alignment horizontal="left" vertical="center"/>
    </xf>
    <xf numFmtId="164" fontId="20" fillId="0" borderId="45" xfId="1" applyNumberFormat="1" applyFont="1" applyBorder="1" applyAlignment="1">
      <alignment horizontal="left" vertical="center"/>
    </xf>
    <xf numFmtId="164" fontId="21" fillId="0" borderId="41" xfId="1" applyNumberFormat="1" applyFont="1" applyBorder="1"/>
    <xf numFmtId="164" fontId="21" fillId="0" borderId="45" xfId="1" applyNumberFormat="1" applyFont="1" applyBorder="1"/>
    <xf numFmtId="164" fontId="1" fillId="0" borderId="43" xfId="0" applyNumberFormat="1" applyFont="1" applyBorder="1"/>
    <xf numFmtId="0" fontId="13" fillId="0" borderId="30" xfId="0" applyFont="1" applyBorder="1" applyAlignment="1">
      <alignment horizontal="center"/>
    </xf>
    <xf numFmtId="0" fontId="15" fillId="0" borderId="30" xfId="0" applyFont="1" applyBorder="1" applyAlignment="1">
      <alignment horizontal="left" wrapText="1"/>
    </xf>
    <xf numFmtId="0" fontId="13" fillId="0" borderId="52" xfId="0" applyFont="1" applyBorder="1" applyAlignment="1">
      <alignment horizontal="left"/>
    </xf>
    <xf numFmtId="164" fontId="13" fillId="0" borderId="17" xfId="1" applyNumberFormat="1" applyFont="1" applyBorder="1" applyAlignment="1">
      <alignment horizontal="center"/>
    </xf>
    <xf numFmtId="164" fontId="13" fillId="0" borderId="4" xfId="1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5" fillId="0" borderId="0" xfId="0" applyFont="1" applyAlignment="1">
      <alignment horizontal="center"/>
    </xf>
    <xf numFmtId="0" fontId="14" fillId="0" borderId="21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14" fillId="0" borderId="28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164" fontId="16" fillId="0" borderId="39" xfId="1" applyNumberFormat="1" applyFont="1" applyBorder="1" applyAlignment="1">
      <alignment horizontal="center"/>
    </xf>
    <xf numFmtId="164" fontId="16" fillId="0" borderId="41" xfId="1" applyNumberFormat="1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164" fontId="11" fillId="0" borderId="39" xfId="1" applyNumberFormat="1" applyFont="1" applyBorder="1" applyAlignment="1">
      <alignment horizontal="center" vertical="center"/>
    </xf>
    <xf numFmtId="164" fontId="11" fillId="0" borderId="4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7" fillId="0" borderId="0" xfId="0" applyFont="1" applyAlignme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view="pageBreakPreview" topLeftCell="A13" zoomScale="60" zoomScaleNormal="100" workbookViewId="0">
      <selection activeCell="M11" sqref="M11"/>
    </sheetView>
  </sheetViews>
  <sheetFormatPr defaultRowHeight="36" customHeight="1" x14ac:dyDescent="0.25"/>
  <cols>
    <col min="1" max="1" width="5.85546875" style="1" bestFit="1" customWidth="1"/>
    <col min="2" max="2" width="144" bestFit="1" customWidth="1"/>
    <col min="3" max="3" width="9.42578125" style="62" customWidth="1"/>
    <col min="4" max="4" width="31.7109375" style="233" bestFit="1" customWidth="1"/>
    <col min="5" max="5" width="33.140625" customWidth="1"/>
    <col min="6" max="6" width="39.5703125" customWidth="1"/>
    <col min="7" max="7" width="41.85546875" bestFit="1" customWidth="1"/>
    <col min="8" max="8" width="43" bestFit="1" customWidth="1"/>
    <col min="9" max="9" width="43.140625" bestFit="1" customWidth="1"/>
  </cols>
  <sheetData>
    <row r="1" spans="1:13" ht="36" customHeight="1" x14ac:dyDescent="0.4">
      <c r="A1" s="249" t="s">
        <v>196</v>
      </c>
      <c r="B1" s="250"/>
      <c r="C1" s="250"/>
      <c r="D1" s="250"/>
      <c r="E1" s="250"/>
      <c r="F1" s="250"/>
      <c r="G1" s="250"/>
      <c r="H1" s="250"/>
      <c r="I1" s="250"/>
    </row>
    <row r="2" spans="1:13" ht="36" customHeight="1" x14ac:dyDescent="0.4">
      <c r="A2" s="251" t="s">
        <v>197</v>
      </c>
      <c r="B2" s="251"/>
      <c r="C2" s="251"/>
      <c r="D2" s="251"/>
      <c r="E2" s="251"/>
      <c r="F2" s="251"/>
      <c r="G2" s="251"/>
      <c r="H2" s="251"/>
      <c r="I2" s="251"/>
    </row>
    <row r="3" spans="1:13" ht="36" customHeight="1" x14ac:dyDescent="0.4">
      <c r="A3" s="58"/>
      <c r="B3" s="59"/>
      <c r="C3" s="60"/>
      <c r="D3" s="220"/>
      <c r="E3" s="59"/>
      <c r="F3" s="59"/>
      <c r="G3" s="59"/>
      <c r="H3" s="59"/>
      <c r="I3" s="59"/>
    </row>
    <row r="4" spans="1:13" ht="36" customHeight="1" x14ac:dyDescent="0.4">
      <c r="A4" s="249" t="s">
        <v>189</v>
      </c>
      <c r="B4" s="249"/>
      <c r="C4" s="249"/>
      <c r="D4" s="249"/>
      <c r="E4" s="249"/>
      <c r="F4" s="249"/>
      <c r="G4" s="249"/>
      <c r="H4" s="249"/>
      <c r="I4" s="249"/>
    </row>
    <row r="5" spans="1:13" ht="36" customHeight="1" thickBot="1" x14ac:dyDescent="0.35">
      <c r="A5" s="17"/>
      <c r="B5" s="18"/>
      <c r="C5" s="61"/>
      <c r="D5" s="221"/>
      <c r="E5" s="18"/>
      <c r="F5" s="18"/>
      <c r="G5" s="18"/>
      <c r="H5" s="18"/>
      <c r="I5" s="18"/>
    </row>
    <row r="6" spans="1:13" ht="36" customHeight="1" thickBot="1" x14ac:dyDescent="0.45">
      <c r="A6" s="257" t="s">
        <v>38</v>
      </c>
      <c r="B6" s="255" t="s">
        <v>1</v>
      </c>
      <c r="C6" s="259"/>
      <c r="D6" s="261" t="s">
        <v>193</v>
      </c>
      <c r="E6" s="252" t="s">
        <v>194</v>
      </c>
      <c r="F6" s="253"/>
      <c r="G6" s="253"/>
      <c r="H6" s="253"/>
      <c r="I6" s="254"/>
    </row>
    <row r="7" spans="1:13" ht="36" customHeight="1" thickBot="1" x14ac:dyDescent="0.45">
      <c r="A7" s="258"/>
      <c r="B7" s="256"/>
      <c r="C7" s="260"/>
      <c r="D7" s="262"/>
      <c r="E7" s="219" t="s">
        <v>0</v>
      </c>
      <c r="F7" s="151" t="s">
        <v>155</v>
      </c>
      <c r="G7" s="151" t="s">
        <v>156</v>
      </c>
      <c r="H7" s="151" t="s">
        <v>157</v>
      </c>
      <c r="I7" s="189" t="s">
        <v>201</v>
      </c>
    </row>
    <row r="8" spans="1:13" ht="36" customHeight="1" x14ac:dyDescent="0.4">
      <c r="A8" s="66" t="s">
        <v>2</v>
      </c>
      <c r="B8" s="126" t="s">
        <v>80</v>
      </c>
      <c r="C8" s="141" t="s">
        <v>75</v>
      </c>
      <c r="D8" s="222"/>
      <c r="E8" s="111">
        <f>E9+E17</f>
        <v>0</v>
      </c>
      <c r="F8" s="118">
        <f t="shared" ref="F8:I8" si="0">F9+F17</f>
        <v>0</v>
      </c>
      <c r="G8" s="118">
        <f t="shared" si="0"/>
        <v>0</v>
      </c>
      <c r="H8" s="118">
        <f t="shared" si="0"/>
        <v>153952</v>
      </c>
      <c r="I8" s="190">
        <f t="shared" si="0"/>
        <v>0</v>
      </c>
    </row>
    <row r="9" spans="1:13" ht="36" customHeight="1" x14ac:dyDescent="0.4">
      <c r="A9" s="185" t="s">
        <v>3</v>
      </c>
      <c r="B9" s="127" t="s">
        <v>128</v>
      </c>
      <c r="C9" s="186"/>
      <c r="D9" s="223"/>
      <c r="E9" s="187">
        <f>E10+E11+E12+E13+E14+E15+E16</f>
        <v>0</v>
      </c>
      <c r="F9" s="188">
        <f t="shared" ref="F9:I9" si="1">F10+F11+F12+F13+F14+F15+F16</f>
        <v>0</v>
      </c>
      <c r="G9" s="188">
        <f t="shared" si="1"/>
        <v>0</v>
      </c>
      <c r="H9" s="188">
        <f t="shared" si="1"/>
        <v>0</v>
      </c>
      <c r="I9" s="191">
        <f t="shared" si="1"/>
        <v>0</v>
      </c>
    </row>
    <row r="10" spans="1:13" ht="36" customHeight="1" x14ac:dyDescent="0.4">
      <c r="A10" s="185" t="s">
        <v>4</v>
      </c>
      <c r="B10" s="128" t="s">
        <v>148</v>
      </c>
      <c r="C10" s="186"/>
      <c r="D10" s="223"/>
      <c r="E10" s="187"/>
      <c r="F10" s="188"/>
      <c r="G10" s="188"/>
      <c r="H10" s="188"/>
      <c r="I10" s="191"/>
      <c r="L10" s="3"/>
    </row>
    <row r="11" spans="1:13" ht="36" customHeight="1" x14ac:dyDescent="0.4">
      <c r="A11" s="185" t="s">
        <v>5</v>
      </c>
      <c r="B11" s="128" t="s">
        <v>149</v>
      </c>
      <c r="C11" s="142"/>
      <c r="D11" s="224"/>
      <c r="E11" s="187"/>
      <c r="F11" s="188"/>
      <c r="G11" s="188"/>
      <c r="H11" s="188"/>
      <c r="I11" s="191"/>
      <c r="M11" s="18"/>
    </row>
    <row r="12" spans="1:13" ht="36" customHeight="1" x14ac:dyDescent="0.4">
      <c r="A12" s="185" t="s">
        <v>6</v>
      </c>
      <c r="B12" s="128" t="s">
        <v>179</v>
      </c>
      <c r="C12" s="142"/>
      <c r="D12" s="224"/>
      <c r="E12" s="187"/>
      <c r="F12" s="188"/>
      <c r="G12" s="188"/>
      <c r="H12" s="188"/>
      <c r="I12" s="191"/>
    </row>
    <row r="13" spans="1:13" ht="36" customHeight="1" x14ac:dyDescent="0.4">
      <c r="A13" s="185" t="s">
        <v>7</v>
      </c>
      <c r="B13" s="128" t="s">
        <v>150</v>
      </c>
      <c r="C13" s="142"/>
      <c r="D13" s="224"/>
      <c r="E13" s="187"/>
      <c r="F13" s="188"/>
      <c r="G13" s="188"/>
      <c r="H13" s="188"/>
      <c r="I13" s="191"/>
    </row>
    <row r="14" spans="1:13" ht="36" customHeight="1" x14ac:dyDescent="0.4">
      <c r="A14" s="185" t="s">
        <v>8</v>
      </c>
      <c r="B14" s="128" t="s">
        <v>151</v>
      </c>
      <c r="C14" s="142"/>
      <c r="D14" s="224"/>
      <c r="E14" s="187"/>
      <c r="F14" s="188"/>
      <c r="G14" s="188"/>
      <c r="H14" s="188"/>
      <c r="I14" s="191"/>
    </row>
    <row r="15" spans="1:13" ht="36" customHeight="1" x14ac:dyDescent="0.4">
      <c r="A15" s="185" t="s">
        <v>9</v>
      </c>
      <c r="B15" s="128" t="s">
        <v>152</v>
      </c>
      <c r="C15" s="142"/>
      <c r="D15" s="224"/>
      <c r="E15" s="187"/>
      <c r="F15" s="188"/>
      <c r="G15" s="188"/>
      <c r="H15" s="188"/>
      <c r="I15" s="191"/>
    </row>
    <row r="16" spans="1:13" ht="36" customHeight="1" x14ac:dyDescent="0.4">
      <c r="A16" s="185" t="s">
        <v>10</v>
      </c>
      <c r="B16" s="129" t="s">
        <v>180</v>
      </c>
      <c r="C16" s="142"/>
      <c r="D16" s="224"/>
      <c r="E16" s="187"/>
      <c r="F16" s="188"/>
      <c r="G16" s="188"/>
      <c r="H16" s="188"/>
      <c r="I16" s="191"/>
    </row>
    <row r="17" spans="1:9" ht="36" customHeight="1" x14ac:dyDescent="0.4">
      <c r="A17" s="185" t="s">
        <v>11</v>
      </c>
      <c r="B17" s="130" t="s">
        <v>129</v>
      </c>
      <c r="C17" s="142"/>
      <c r="D17" s="224"/>
      <c r="E17" s="187">
        <f>E18+E19+E20</f>
        <v>0</v>
      </c>
      <c r="F17" s="188">
        <f t="shared" ref="F17:I17" si="2">F18+F19+F20</f>
        <v>0</v>
      </c>
      <c r="G17" s="188">
        <f t="shared" si="2"/>
        <v>0</v>
      </c>
      <c r="H17" s="188">
        <v>153952</v>
      </c>
      <c r="I17" s="191">
        <f t="shared" si="2"/>
        <v>0</v>
      </c>
    </row>
    <row r="18" spans="1:9" ht="36" customHeight="1" x14ac:dyDescent="0.4">
      <c r="A18" s="185" t="s">
        <v>12</v>
      </c>
      <c r="B18" s="129" t="s">
        <v>182</v>
      </c>
      <c r="C18" s="142"/>
      <c r="D18" s="224"/>
      <c r="E18" s="187"/>
      <c r="F18" s="188"/>
      <c r="G18" s="188"/>
      <c r="H18" s="188"/>
      <c r="I18" s="191"/>
    </row>
    <row r="19" spans="1:9" ht="36" customHeight="1" x14ac:dyDescent="0.4">
      <c r="A19" s="185" t="s">
        <v>13</v>
      </c>
      <c r="B19" s="129" t="s">
        <v>181</v>
      </c>
      <c r="C19" s="142"/>
      <c r="D19" s="224"/>
      <c r="E19" s="187"/>
      <c r="F19" s="188"/>
      <c r="G19" s="188"/>
      <c r="H19" s="188"/>
      <c r="I19" s="191"/>
    </row>
    <row r="20" spans="1:9" ht="36" customHeight="1" thickBot="1" x14ac:dyDescent="0.45">
      <c r="A20" s="185" t="s">
        <v>14</v>
      </c>
      <c r="B20" s="131" t="s">
        <v>183</v>
      </c>
      <c r="C20" s="143"/>
      <c r="D20" s="225"/>
      <c r="E20" s="112"/>
      <c r="F20" s="119"/>
      <c r="G20" s="119"/>
      <c r="H20" s="119"/>
      <c r="I20" s="192"/>
    </row>
    <row r="21" spans="1:9" ht="36" customHeight="1" x14ac:dyDescent="0.4">
      <c r="A21" s="66" t="s">
        <v>15</v>
      </c>
      <c r="B21" s="126" t="s">
        <v>79</v>
      </c>
      <c r="C21" s="141" t="s">
        <v>76</v>
      </c>
      <c r="D21" s="222"/>
      <c r="E21" s="111">
        <f>E22</f>
        <v>0</v>
      </c>
      <c r="F21" s="118">
        <f t="shared" ref="F21:G21" si="3">F22</f>
        <v>0</v>
      </c>
      <c r="G21" s="118">
        <f t="shared" si="3"/>
        <v>0</v>
      </c>
      <c r="H21" s="118"/>
      <c r="I21" s="190"/>
    </row>
    <row r="22" spans="1:9" ht="36" customHeight="1" x14ac:dyDescent="0.4">
      <c r="A22" s="54" t="s">
        <v>16</v>
      </c>
      <c r="B22" s="130" t="s">
        <v>81</v>
      </c>
      <c r="C22" s="186"/>
      <c r="D22" s="223"/>
      <c r="E22" s="187"/>
      <c r="F22" s="188"/>
      <c r="G22" s="188">
        <f t="shared" ref="G22" si="4">G23</f>
        <v>0</v>
      </c>
      <c r="H22" s="188"/>
      <c r="I22" s="191"/>
    </row>
    <row r="23" spans="1:9" ht="36" customHeight="1" thickBot="1" x14ac:dyDescent="0.45">
      <c r="A23" s="55" t="s">
        <v>17</v>
      </c>
      <c r="B23" s="132" t="s">
        <v>184</v>
      </c>
      <c r="C23" s="143"/>
      <c r="D23" s="225"/>
      <c r="E23" s="112"/>
      <c r="F23" s="119"/>
      <c r="G23" s="119"/>
      <c r="H23" s="119"/>
      <c r="I23" s="192"/>
    </row>
    <row r="24" spans="1:9" ht="36" customHeight="1" x14ac:dyDescent="0.4">
      <c r="A24" s="53" t="s">
        <v>18</v>
      </c>
      <c r="B24" s="133" t="s">
        <v>23</v>
      </c>
      <c r="C24" s="141" t="s">
        <v>77</v>
      </c>
      <c r="D24" s="222"/>
      <c r="E24" s="111">
        <f>E25+E28</f>
        <v>0</v>
      </c>
      <c r="F24" s="118">
        <f t="shared" ref="F24:G24" si="5">F25+F28</f>
        <v>0</v>
      </c>
      <c r="G24" s="118">
        <f t="shared" si="5"/>
        <v>0</v>
      </c>
      <c r="H24" s="118"/>
      <c r="I24" s="190"/>
    </row>
    <row r="25" spans="1:9" ht="36" customHeight="1" x14ac:dyDescent="0.4">
      <c r="A25" s="185" t="s">
        <v>19</v>
      </c>
      <c r="B25" s="130" t="s">
        <v>82</v>
      </c>
      <c r="C25" s="186"/>
      <c r="D25" s="223"/>
      <c r="E25" s="187">
        <f>E26</f>
        <v>0</v>
      </c>
      <c r="F25" s="188">
        <f>F26</f>
        <v>0</v>
      </c>
      <c r="G25" s="188"/>
      <c r="H25" s="188"/>
      <c r="I25" s="191"/>
    </row>
    <row r="26" spans="1:9" ht="30.75" customHeight="1" x14ac:dyDescent="0.4">
      <c r="A26" s="244" t="s">
        <v>20</v>
      </c>
      <c r="B26" s="245" t="s">
        <v>185</v>
      </c>
      <c r="C26" s="246"/>
      <c r="D26" s="223"/>
      <c r="E26" s="247"/>
      <c r="F26" s="248"/>
      <c r="G26" s="119"/>
      <c r="H26" s="119"/>
      <c r="I26" s="192"/>
    </row>
    <row r="27" spans="1:9" ht="15" hidden="1" customHeight="1" x14ac:dyDescent="0.4">
      <c r="A27" s="244"/>
      <c r="B27" s="245"/>
      <c r="C27" s="246"/>
      <c r="D27" s="223"/>
      <c r="E27" s="247"/>
      <c r="F27" s="248"/>
      <c r="G27" s="125"/>
      <c r="H27" s="125"/>
      <c r="I27" s="193"/>
    </row>
    <row r="28" spans="1:9" ht="36" customHeight="1" x14ac:dyDescent="0.4">
      <c r="A28" s="185" t="s">
        <v>21</v>
      </c>
      <c r="B28" s="130" t="s">
        <v>78</v>
      </c>
      <c r="C28" s="144"/>
      <c r="D28" s="226"/>
      <c r="E28" s="187">
        <f>E29+E30</f>
        <v>0</v>
      </c>
      <c r="F28" s="188">
        <f>F29+F30</f>
        <v>0</v>
      </c>
      <c r="G28" s="188"/>
      <c r="H28" s="188"/>
      <c r="I28" s="191"/>
    </row>
    <row r="29" spans="1:9" ht="36" customHeight="1" x14ac:dyDescent="0.4">
      <c r="A29" s="185" t="s">
        <v>22</v>
      </c>
      <c r="B29" s="128" t="s">
        <v>186</v>
      </c>
      <c r="C29" s="142"/>
      <c r="D29" s="224"/>
      <c r="E29" s="187"/>
      <c r="F29" s="188"/>
      <c r="G29" s="188"/>
      <c r="H29" s="188"/>
      <c r="I29" s="191"/>
    </row>
    <row r="30" spans="1:9" ht="36" customHeight="1" thickBot="1" x14ac:dyDescent="0.45">
      <c r="A30" s="56" t="s">
        <v>25</v>
      </c>
      <c r="B30" s="134" t="s">
        <v>187</v>
      </c>
      <c r="C30" s="145"/>
      <c r="D30" s="227"/>
      <c r="E30" s="113"/>
      <c r="F30" s="120"/>
      <c r="G30" s="120"/>
      <c r="H30" s="120"/>
      <c r="I30" s="194"/>
    </row>
    <row r="31" spans="1:9" ht="36" customHeight="1" x14ac:dyDescent="0.4">
      <c r="A31" s="57" t="s">
        <v>26</v>
      </c>
      <c r="B31" s="135" t="s">
        <v>126</v>
      </c>
      <c r="C31" s="146" t="s">
        <v>83</v>
      </c>
      <c r="D31" s="228">
        <f>D32+D34+D35+D36</f>
        <v>10715926</v>
      </c>
      <c r="E31" s="114">
        <f>E32+E34+E35+E36</f>
        <v>6926520</v>
      </c>
      <c r="F31" s="121">
        <f>F32+F34+F35+F36</f>
        <v>6926520</v>
      </c>
      <c r="G31" s="121">
        <f t="shared" ref="G31:H31" si="6">G32+G34+G35+G36</f>
        <v>12068520</v>
      </c>
      <c r="H31" s="121">
        <f t="shared" si="6"/>
        <v>12862865</v>
      </c>
      <c r="I31" s="195"/>
    </row>
    <row r="32" spans="1:9" ht="36" customHeight="1" x14ac:dyDescent="0.4">
      <c r="A32" s="185" t="s">
        <v>27</v>
      </c>
      <c r="B32" s="130" t="s">
        <v>95</v>
      </c>
      <c r="C32" s="144"/>
      <c r="D32" s="226"/>
      <c r="E32" s="187">
        <f>E33</f>
        <v>0</v>
      </c>
      <c r="F32" s="188">
        <f t="shared" ref="F32:G32" si="7">F33</f>
        <v>0</v>
      </c>
      <c r="G32" s="188">
        <f t="shared" si="7"/>
        <v>0</v>
      </c>
      <c r="H32" s="188"/>
      <c r="I32" s="191"/>
    </row>
    <row r="33" spans="1:9" ht="36" customHeight="1" x14ac:dyDescent="0.4">
      <c r="A33" s="185" t="s">
        <v>28</v>
      </c>
      <c r="B33" s="129" t="s">
        <v>188</v>
      </c>
      <c r="C33" s="144"/>
      <c r="D33" s="226"/>
      <c r="E33" s="187"/>
      <c r="F33" s="188"/>
      <c r="G33" s="188"/>
      <c r="H33" s="188"/>
      <c r="I33" s="191"/>
    </row>
    <row r="34" spans="1:9" ht="36" customHeight="1" x14ac:dyDescent="0.4">
      <c r="A34" s="185" t="s">
        <v>29</v>
      </c>
      <c r="B34" s="130" t="s">
        <v>170</v>
      </c>
      <c r="C34" s="144"/>
      <c r="D34" s="226">
        <v>8314211</v>
      </c>
      <c r="E34" s="187">
        <v>5756520</v>
      </c>
      <c r="F34" s="188">
        <v>5756520</v>
      </c>
      <c r="G34" s="188">
        <v>9316520</v>
      </c>
      <c r="H34" s="188">
        <v>9948643</v>
      </c>
      <c r="I34" s="191"/>
    </row>
    <row r="35" spans="1:9" ht="36" customHeight="1" x14ac:dyDescent="0.4">
      <c r="A35" s="185" t="s">
        <v>30</v>
      </c>
      <c r="B35" s="130" t="s">
        <v>96</v>
      </c>
      <c r="C35" s="144"/>
      <c r="D35" s="226">
        <v>1769704</v>
      </c>
      <c r="E35" s="187">
        <v>1170000</v>
      </c>
      <c r="F35" s="188">
        <v>1170000</v>
      </c>
      <c r="G35" s="188">
        <v>1970000</v>
      </c>
      <c r="H35" s="188">
        <v>2132222</v>
      </c>
      <c r="I35" s="191"/>
    </row>
    <row r="36" spans="1:9" ht="36" customHeight="1" thickBot="1" x14ac:dyDescent="0.45">
      <c r="A36" s="185" t="s">
        <v>31</v>
      </c>
      <c r="B36" s="136" t="s">
        <v>97</v>
      </c>
      <c r="C36" s="145"/>
      <c r="D36" s="227">
        <v>632011</v>
      </c>
      <c r="E36" s="113"/>
      <c r="F36" s="120"/>
      <c r="G36" s="120">
        <v>782000</v>
      </c>
      <c r="H36" s="120">
        <v>782000</v>
      </c>
      <c r="I36" s="194"/>
    </row>
    <row r="37" spans="1:9" ht="36" customHeight="1" x14ac:dyDescent="0.4">
      <c r="A37" s="57" t="s">
        <v>32</v>
      </c>
      <c r="B37" s="135" t="s">
        <v>84</v>
      </c>
      <c r="C37" s="146" t="s">
        <v>85</v>
      </c>
      <c r="D37" s="228"/>
      <c r="E37" s="114">
        <f>E38</f>
        <v>0</v>
      </c>
      <c r="F37" s="121">
        <f t="shared" ref="F37" si="8">F38</f>
        <v>0</v>
      </c>
      <c r="G37" s="121"/>
      <c r="H37" s="121"/>
      <c r="I37" s="195"/>
    </row>
    <row r="38" spans="1:9" ht="36" customHeight="1" thickBot="1" x14ac:dyDescent="0.45">
      <c r="A38" s="185" t="s">
        <v>33</v>
      </c>
      <c r="B38" s="130" t="s">
        <v>86</v>
      </c>
      <c r="C38" s="144"/>
      <c r="D38" s="226"/>
      <c r="E38" s="187"/>
      <c r="F38" s="188"/>
      <c r="G38" s="188"/>
      <c r="H38" s="188"/>
      <c r="I38" s="191"/>
    </row>
    <row r="39" spans="1:9" ht="36" customHeight="1" x14ac:dyDescent="0.4">
      <c r="A39" s="53" t="s">
        <v>34</v>
      </c>
      <c r="B39" s="133" t="s">
        <v>88</v>
      </c>
      <c r="C39" s="141" t="s">
        <v>87</v>
      </c>
      <c r="D39" s="222"/>
      <c r="E39" s="111">
        <f>E40+E41</f>
        <v>0</v>
      </c>
      <c r="F39" s="118"/>
      <c r="G39" s="118"/>
      <c r="H39" s="118"/>
      <c r="I39" s="190"/>
    </row>
    <row r="40" spans="1:9" ht="36" customHeight="1" x14ac:dyDescent="0.4">
      <c r="A40" s="185" t="s">
        <v>35</v>
      </c>
      <c r="B40" s="130" t="s">
        <v>91</v>
      </c>
      <c r="C40" s="144"/>
      <c r="D40" s="226"/>
      <c r="E40" s="187"/>
      <c r="F40" s="188"/>
      <c r="G40" s="188"/>
      <c r="H40" s="188"/>
      <c r="I40" s="191"/>
    </row>
    <row r="41" spans="1:9" ht="36" customHeight="1" thickBot="1" x14ac:dyDescent="0.45">
      <c r="A41" s="55" t="s">
        <v>36</v>
      </c>
      <c r="B41" s="137" t="s">
        <v>92</v>
      </c>
      <c r="C41" s="147"/>
      <c r="D41" s="229"/>
      <c r="E41" s="112"/>
      <c r="F41" s="119"/>
      <c r="G41" s="119"/>
      <c r="H41" s="119"/>
      <c r="I41" s="192"/>
    </row>
    <row r="42" spans="1:9" ht="36" customHeight="1" x14ac:dyDescent="0.4">
      <c r="A42" s="53" t="s">
        <v>37</v>
      </c>
      <c r="B42" s="133" t="s">
        <v>89</v>
      </c>
      <c r="C42" s="141" t="s">
        <v>90</v>
      </c>
      <c r="D42" s="222"/>
      <c r="E42" s="111">
        <f>E43+E44</f>
        <v>0</v>
      </c>
      <c r="F42" s="118"/>
      <c r="G42" s="118"/>
      <c r="H42" s="118"/>
      <c r="I42" s="190"/>
    </row>
    <row r="43" spans="1:9" ht="36" customHeight="1" x14ac:dyDescent="0.4">
      <c r="A43" s="185" t="s">
        <v>98</v>
      </c>
      <c r="B43" s="130" t="s">
        <v>93</v>
      </c>
      <c r="C43" s="144"/>
      <c r="D43" s="226"/>
      <c r="E43" s="187"/>
      <c r="F43" s="188"/>
      <c r="G43" s="188"/>
      <c r="H43" s="188"/>
      <c r="I43" s="191"/>
    </row>
    <row r="44" spans="1:9" ht="36" customHeight="1" thickBot="1" x14ac:dyDescent="0.45">
      <c r="A44" s="55" t="s">
        <v>99</v>
      </c>
      <c r="B44" s="137" t="s">
        <v>94</v>
      </c>
      <c r="C44" s="147"/>
      <c r="D44" s="229"/>
      <c r="E44" s="112"/>
      <c r="F44" s="119"/>
      <c r="G44" s="119"/>
      <c r="H44" s="119"/>
      <c r="I44" s="192"/>
    </row>
    <row r="45" spans="1:9" s="69" customFormat="1" ht="36" customHeight="1" thickBot="1" x14ac:dyDescent="0.45">
      <c r="A45" s="68" t="s">
        <v>100</v>
      </c>
      <c r="B45" s="138" t="s">
        <v>24</v>
      </c>
      <c r="C45" s="148"/>
      <c r="D45" s="230">
        <f>D31</f>
        <v>10715926</v>
      </c>
      <c r="E45" s="115">
        <f>E8+E21+E24+E31+E37+E39+E42</f>
        <v>6926520</v>
      </c>
      <c r="F45" s="122">
        <f t="shared" ref="F45:G45" si="9">F8+F21+F24+F31+F37+F39+F42</f>
        <v>6926520</v>
      </c>
      <c r="G45" s="122">
        <f t="shared" si="9"/>
        <v>12068520</v>
      </c>
      <c r="H45" s="122">
        <f t="shared" ref="H45" si="10">H8+H21+H24+H31+H37+H39+H42</f>
        <v>13016817</v>
      </c>
      <c r="I45" s="196"/>
    </row>
    <row r="46" spans="1:9" s="67" customFormat="1" ht="36" customHeight="1" x14ac:dyDescent="0.4">
      <c r="A46" s="70" t="s">
        <v>117</v>
      </c>
      <c r="B46" s="139" t="s">
        <v>119</v>
      </c>
      <c r="C46" s="149"/>
      <c r="D46" s="231">
        <f>D45</f>
        <v>10715926</v>
      </c>
      <c r="E46" s="116">
        <f>E8+E24+E31+E39</f>
        <v>6926520</v>
      </c>
      <c r="F46" s="123">
        <f t="shared" ref="F46:G46" si="11">F8+F24+F31+F39</f>
        <v>6926520</v>
      </c>
      <c r="G46" s="123">
        <f t="shared" si="11"/>
        <v>12068520</v>
      </c>
      <c r="H46" s="123">
        <f t="shared" ref="H46" si="12">H8+H24+H31+H39</f>
        <v>13016817</v>
      </c>
      <c r="I46" s="197"/>
    </row>
    <row r="47" spans="1:9" s="67" customFormat="1" ht="36" customHeight="1" thickBot="1" x14ac:dyDescent="0.45">
      <c r="A47" s="71" t="s">
        <v>118</v>
      </c>
      <c r="B47" s="140" t="s">
        <v>120</v>
      </c>
      <c r="C47" s="150"/>
      <c r="D47" s="232"/>
      <c r="E47" s="117">
        <f>E21+E37+E42</f>
        <v>0</v>
      </c>
      <c r="F47" s="124">
        <f t="shared" ref="F47:G47" si="13">F21+F37+F42</f>
        <v>0</v>
      </c>
      <c r="G47" s="124">
        <f t="shared" si="13"/>
        <v>0</v>
      </c>
      <c r="H47" s="124"/>
      <c r="I47" s="198"/>
    </row>
  </sheetData>
  <mergeCells count="13">
    <mergeCell ref="A1:I1"/>
    <mergeCell ref="A2:I2"/>
    <mergeCell ref="A4:I4"/>
    <mergeCell ref="E6:I6"/>
    <mergeCell ref="B6:B7"/>
    <mergeCell ref="A6:A7"/>
    <mergeCell ref="C6:C7"/>
    <mergeCell ref="D6:D7"/>
    <mergeCell ref="A26:A27"/>
    <mergeCell ref="B26:B27"/>
    <mergeCell ref="C26:C27"/>
    <mergeCell ref="E26:E27"/>
    <mergeCell ref="F26:F27"/>
  </mergeCells>
  <pageMargins left="0.7" right="0.7" top="0.75" bottom="0.75" header="0.3" footer="0.3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zoomScaleNormal="100" workbookViewId="0">
      <selection activeCell="J9" sqref="J9"/>
    </sheetView>
  </sheetViews>
  <sheetFormatPr defaultRowHeight="42.75" customHeight="1" x14ac:dyDescent="0.3"/>
  <cols>
    <col min="1" max="1" width="5.42578125" style="18" customWidth="1"/>
    <col min="2" max="2" width="63.28515625" style="18" customWidth="1"/>
    <col min="3" max="3" width="7.140625" style="18" customWidth="1"/>
    <col min="4" max="4" width="24.5703125" style="95" bestFit="1" customWidth="1"/>
    <col min="5" max="5" width="22.140625" style="18" bestFit="1" customWidth="1"/>
    <col min="6" max="6" width="28.85546875" style="18" bestFit="1" customWidth="1"/>
    <col min="7" max="8" width="29.7109375" style="18" bestFit="1" customWidth="1"/>
    <col min="9" max="9" width="30.5703125" style="18" bestFit="1" customWidth="1"/>
    <col min="10" max="16384" width="9.140625" style="18"/>
  </cols>
  <sheetData>
    <row r="1" spans="1:9" ht="26.25" customHeight="1" x14ac:dyDescent="0.3">
      <c r="A1" s="266" t="s">
        <v>196</v>
      </c>
      <c r="B1" s="266"/>
      <c r="C1" s="266"/>
      <c r="D1" s="266"/>
      <c r="E1" s="266"/>
      <c r="F1" s="266"/>
      <c r="G1" s="266"/>
      <c r="H1" s="266"/>
      <c r="I1" s="266"/>
    </row>
    <row r="2" spans="1:9" ht="21.75" customHeight="1" x14ac:dyDescent="0.3">
      <c r="A2" s="267" t="s">
        <v>198</v>
      </c>
      <c r="B2" s="267"/>
      <c r="C2" s="267"/>
      <c r="D2" s="267"/>
      <c r="E2" s="267"/>
      <c r="F2" s="267"/>
      <c r="G2" s="267"/>
      <c r="H2" s="267"/>
      <c r="I2" s="267"/>
    </row>
    <row r="3" spans="1:9" ht="23.25" customHeight="1" x14ac:dyDescent="0.3"/>
    <row r="4" spans="1:9" ht="21" customHeight="1" x14ac:dyDescent="0.3">
      <c r="A4" s="266" t="s">
        <v>190</v>
      </c>
      <c r="B4" s="266"/>
      <c r="C4" s="266"/>
      <c r="D4" s="266"/>
      <c r="E4" s="266"/>
      <c r="F4" s="266"/>
      <c r="G4" s="266"/>
      <c r="H4" s="266"/>
      <c r="I4" s="266"/>
    </row>
    <row r="5" spans="1:9" ht="21" customHeight="1" thickBot="1" x14ac:dyDescent="0.35"/>
    <row r="6" spans="1:9" ht="42.75" customHeight="1" thickBot="1" x14ac:dyDescent="0.35">
      <c r="A6" s="268" t="s">
        <v>39</v>
      </c>
      <c r="B6" s="271" t="s">
        <v>40</v>
      </c>
      <c r="C6" s="274" t="s">
        <v>73</v>
      </c>
      <c r="D6" s="277" t="s">
        <v>193</v>
      </c>
      <c r="E6" s="263" t="s">
        <v>195</v>
      </c>
      <c r="F6" s="264"/>
      <c r="G6" s="264"/>
      <c r="H6" s="264"/>
      <c r="I6" s="265"/>
    </row>
    <row r="7" spans="1:9" ht="42.75" customHeight="1" thickBot="1" x14ac:dyDescent="0.35">
      <c r="A7" s="269"/>
      <c r="B7" s="272"/>
      <c r="C7" s="275"/>
      <c r="D7" s="278"/>
      <c r="E7" s="169" t="s">
        <v>160</v>
      </c>
      <c r="F7" s="168" t="s">
        <v>155</v>
      </c>
      <c r="G7" s="168" t="s">
        <v>156</v>
      </c>
      <c r="H7" s="168" t="s">
        <v>157</v>
      </c>
      <c r="I7" s="199" t="s">
        <v>201</v>
      </c>
    </row>
    <row r="8" spans="1:9" ht="42.75" customHeight="1" thickBot="1" x14ac:dyDescent="0.35">
      <c r="A8" s="270"/>
      <c r="B8" s="273"/>
      <c r="C8" s="276"/>
      <c r="D8" s="234" t="s">
        <v>159</v>
      </c>
      <c r="E8" s="175" t="s">
        <v>159</v>
      </c>
      <c r="F8" s="167" t="s">
        <v>159</v>
      </c>
      <c r="G8" s="167" t="s">
        <v>159</v>
      </c>
      <c r="H8" s="167" t="s">
        <v>159</v>
      </c>
      <c r="I8" s="200" t="s">
        <v>159</v>
      </c>
    </row>
    <row r="9" spans="1:9" ht="42.75" customHeight="1" x14ac:dyDescent="0.3">
      <c r="A9" s="52" t="s">
        <v>2</v>
      </c>
      <c r="B9" s="152" t="s">
        <v>42</v>
      </c>
      <c r="C9" s="176" t="s">
        <v>65</v>
      </c>
      <c r="D9" s="235">
        <f>D10+D11</f>
        <v>16010147</v>
      </c>
      <c r="E9" s="216">
        <f>E10+E11</f>
        <v>19976800</v>
      </c>
      <c r="F9" s="214">
        <f t="shared" ref="F9:H9" si="0">F10+F11</f>
        <v>21241600</v>
      </c>
      <c r="G9" s="162">
        <f t="shared" si="0"/>
        <v>27447698</v>
      </c>
      <c r="H9" s="162">
        <f t="shared" si="0"/>
        <v>28406864</v>
      </c>
      <c r="I9" s="201"/>
    </row>
    <row r="10" spans="1:9" ht="42.75" customHeight="1" x14ac:dyDescent="0.3">
      <c r="A10" s="19" t="s">
        <v>3</v>
      </c>
      <c r="B10" s="170" t="s">
        <v>108</v>
      </c>
      <c r="C10" s="177"/>
      <c r="D10" s="236">
        <v>16010147</v>
      </c>
      <c r="E10" s="202">
        <v>19976800</v>
      </c>
      <c r="F10" s="156">
        <v>21241600</v>
      </c>
      <c r="G10" s="163">
        <v>27447698</v>
      </c>
      <c r="H10" s="163">
        <v>28406864</v>
      </c>
      <c r="I10" s="202"/>
    </row>
    <row r="11" spans="1:9" ht="42.75" customHeight="1" x14ac:dyDescent="0.3">
      <c r="A11" s="19" t="s">
        <v>4</v>
      </c>
      <c r="B11" s="170" t="s">
        <v>109</v>
      </c>
      <c r="C11" s="177"/>
      <c r="D11" s="236"/>
      <c r="E11" s="202"/>
      <c r="F11" s="156"/>
      <c r="G11" s="163"/>
      <c r="H11" s="163"/>
      <c r="I11" s="202"/>
    </row>
    <row r="12" spans="1:9" ht="42.75" customHeight="1" x14ac:dyDescent="0.3">
      <c r="A12" s="51" t="s">
        <v>5</v>
      </c>
      <c r="B12" s="153" t="s">
        <v>43</v>
      </c>
      <c r="C12" s="178" t="s">
        <v>66</v>
      </c>
      <c r="D12" s="237">
        <v>2200972</v>
      </c>
      <c r="E12" s="203">
        <v>2692500</v>
      </c>
      <c r="F12" s="157">
        <v>2856924</v>
      </c>
      <c r="G12" s="164">
        <v>3764764</v>
      </c>
      <c r="H12" s="164">
        <v>3926085</v>
      </c>
      <c r="I12" s="203"/>
    </row>
    <row r="13" spans="1:9" ht="42.75" customHeight="1" x14ac:dyDescent="0.3">
      <c r="A13" s="51" t="s">
        <v>6</v>
      </c>
      <c r="B13" s="153" t="s">
        <v>44</v>
      </c>
      <c r="C13" s="178" t="s">
        <v>67</v>
      </c>
      <c r="D13" s="237">
        <f>D14+D15+D16+D17+D18</f>
        <v>13499531</v>
      </c>
      <c r="E13" s="203">
        <f>E14+E15+E16+E17+E18</f>
        <v>12622510</v>
      </c>
      <c r="F13" s="157">
        <f t="shared" ref="F13:H13" si="1">F14+F15+F16+F17+F18</f>
        <v>13507710</v>
      </c>
      <c r="G13" s="164">
        <f t="shared" si="1"/>
        <v>19650818</v>
      </c>
      <c r="H13" s="164">
        <f t="shared" si="1"/>
        <v>21415939</v>
      </c>
      <c r="I13" s="203"/>
    </row>
    <row r="14" spans="1:9" ht="42.75" customHeight="1" x14ac:dyDescent="0.3">
      <c r="A14" s="19" t="s">
        <v>7</v>
      </c>
      <c r="B14" s="170" t="s">
        <v>110</v>
      </c>
      <c r="C14" s="177"/>
      <c r="D14" s="236">
        <v>925153</v>
      </c>
      <c r="E14" s="202">
        <v>1320000</v>
      </c>
      <c r="F14" s="156">
        <v>1320000</v>
      </c>
      <c r="G14" s="163">
        <v>1841628</v>
      </c>
      <c r="H14" s="163">
        <v>1841628</v>
      </c>
      <c r="I14" s="202"/>
    </row>
    <row r="15" spans="1:9" ht="42.75" customHeight="1" x14ac:dyDescent="0.3">
      <c r="A15" s="19" t="s">
        <v>8</v>
      </c>
      <c r="B15" s="170" t="s">
        <v>111</v>
      </c>
      <c r="C15" s="177"/>
      <c r="D15" s="236">
        <v>324082</v>
      </c>
      <c r="E15" s="202">
        <v>425000</v>
      </c>
      <c r="F15" s="156">
        <v>425000</v>
      </c>
      <c r="G15" s="163">
        <v>425000</v>
      </c>
      <c r="H15" s="163">
        <v>472218</v>
      </c>
      <c r="I15" s="202"/>
    </row>
    <row r="16" spans="1:9" ht="42.75" customHeight="1" x14ac:dyDescent="0.3">
      <c r="A16" s="19" t="s">
        <v>9</v>
      </c>
      <c r="B16" s="170" t="s">
        <v>112</v>
      </c>
      <c r="C16" s="177"/>
      <c r="D16" s="236">
        <v>9473334</v>
      </c>
      <c r="E16" s="202">
        <v>8319003</v>
      </c>
      <c r="F16" s="156">
        <v>9203603</v>
      </c>
      <c r="G16" s="163">
        <v>13177098</v>
      </c>
      <c r="H16" s="163">
        <v>14662982</v>
      </c>
      <c r="I16" s="202"/>
    </row>
    <row r="17" spans="1:9" ht="42.75" customHeight="1" x14ac:dyDescent="0.3">
      <c r="A17" s="19" t="s">
        <v>10</v>
      </c>
      <c r="B17" s="170" t="s">
        <v>113</v>
      </c>
      <c r="C17" s="177"/>
      <c r="D17" s="236"/>
      <c r="E17" s="202">
        <v>0</v>
      </c>
      <c r="F17" s="156">
        <v>0</v>
      </c>
      <c r="G17" s="163"/>
      <c r="H17" s="163">
        <v>16456</v>
      </c>
      <c r="I17" s="202"/>
    </row>
    <row r="18" spans="1:9" ht="42.75" customHeight="1" x14ac:dyDescent="0.3">
      <c r="A18" s="19" t="s">
        <v>11</v>
      </c>
      <c r="B18" s="170" t="s">
        <v>114</v>
      </c>
      <c r="C18" s="177"/>
      <c r="D18" s="236">
        <v>2776962</v>
      </c>
      <c r="E18" s="202">
        <v>2558507</v>
      </c>
      <c r="F18" s="156">
        <v>2559107</v>
      </c>
      <c r="G18" s="163">
        <v>4207092</v>
      </c>
      <c r="H18" s="163">
        <v>4422655</v>
      </c>
      <c r="I18" s="202"/>
    </row>
    <row r="19" spans="1:9" ht="42.75" customHeight="1" x14ac:dyDescent="0.3">
      <c r="A19" s="51" t="s">
        <v>12</v>
      </c>
      <c r="B19" s="153" t="s">
        <v>45</v>
      </c>
      <c r="C19" s="178" t="s">
        <v>68</v>
      </c>
      <c r="D19" s="237"/>
      <c r="E19" s="203">
        <f>E20+E21</f>
        <v>0</v>
      </c>
      <c r="F19" s="215">
        <f t="shared" ref="F19:H19" si="2">F20+F21</f>
        <v>0</v>
      </c>
      <c r="G19" s="164">
        <f t="shared" si="2"/>
        <v>0</v>
      </c>
      <c r="H19" s="164">
        <f t="shared" si="2"/>
        <v>0</v>
      </c>
      <c r="I19" s="203"/>
    </row>
    <row r="20" spans="1:9" ht="42.75" customHeight="1" x14ac:dyDescent="0.3">
      <c r="A20" s="19" t="s">
        <v>13</v>
      </c>
      <c r="B20" s="170" t="s">
        <v>115</v>
      </c>
      <c r="C20" s="177"/>
      <c r="D20" s="236"/>
      <c r="E20" s="202"/>
      <c r="F20" s="156"/>
      <c r="G20" s="163"/>
      <c r="H20" s="163"/>
      <c r="I20" s="202"/>
    </row>
    <row r="21" spans="1:9" ht="42.75" customHeight="1" x14ac:dyDescent="0.3">
      <c r="A21" s="19" t="s">
        <v>14</v>
      </c>
      <c r="B21" s="170" t="s">
        <v>116</v>
      </c>
      <c r="C21" s="177"/>
      <c r="D21" s="236"/>
      <c r="E21" s="202"/>
      <c r="F21" s="156"/>
      <c r="G21" s="163"/>
      <c r="H21" s="163"/>
      <c r="I21" s="202"/>
    </row>
    <row r="22" spans="1:9" ht="42.75" customHeight="1" x14ac:dyDescent="0.3">
      <c r="A22" s="51" t="s">
        <v>15</v>
      </c>
      <c r="B22" s="153" t="s">
        <v>46</v>
      </c>
      <c r="C22" s="178" t="s">
        <v>69</v>
      </c>
      <c r="D22" s="237"/>
      <c r="E22" s="203">
        <f>E25+E23+E24</f>
        <v>0</v>
      </c>
      <c r="F22" s="157">
        <f>F25+F24+F23</f>
        <v>0</v>
      </c>
      <c r="G22" s="164">
        <f t="shared" ref="G22:H22" si="3">G25</f>
        <v>0</v>
      </c>
      <c r="H22" s="164">
        <f t="shared" si="3"/>
        <v>0</v>
      </c>
      <c r="I22" s="203"/>
    </row>
    <row r="23" spans="1:9" ht="42.75" customHeight="1" x14ac:dyDescent="0.3">
      <c r="A23" s="63" t="s">
        <v>16</v>
      </c>
      <c r="B23" s="154" t="s">
        <v>145</v>
      </c>
      <c r="C23" s="179"/>
      <c r="D23" s="238"/>
      <c r="E23" s="204"/>
      <c r="F23" s="158"/>
      <c r="G23" s="165"/>
      <c r="H23" s="165"/>
      <c r="I23" s="204"/>
    </row>
    <row r="24" spans="1:9" ht="42.75" customHeight="1" x14ac:dyDescent="0.3">
      <c r="A24" s="63" t="s">
        <v>17</v>
      </c>
      <c r="B24" s="154" t="s">
        <v>147</v>
      </c>
      <c r="C24" s="179"/>
      <c r="D24" s="238"/>
      <c r="E24" s="204"/>
      <c r="F24" s="158"/>
      <c r="G24" s="165"/>
      <c r="H24" s="165"/>
      <c r="I24" s="204"/>
    </row>
    <row r="25" spans="1:9" ht="42.75" customHeight="1" x14ac:dyDescent="0.3">
      <c r="A25" s="19" t="s">
        <v>18</v>
      </c>
      <c r="B25" s="170" t="s">
        <v>146</v>
      </c>
      <c r="C25" s="177"/>
      <c r="D25" s="236"/>
      <c r="E25" s="202"/>
      <c r="F25" s="156"/>
      <c r="G25" s="163"/>
      <c r="H25" s="163"/>
      <c r="I25" s="202"/>
    </row>
    <row r="26" spans="1:9" ht="42.75" customHeight="1" x14ac:dyDescent="0.3">
      <c r="A26" s="51" t="s">
        <v>19</v>
      </c>
      <c r="B26" s="153" t="s">
        <v>161</v>
      </c>
      <c r="C26" s="178" t="s">
        <v>70</v>
      </c>
      <c r="D26" s="237">
        <f>D27+D28+D29+D30+D31</f>
        <v>14800</v>
      </c>
      <c r="E26" s="203">
        <f>E27+E28+E29+E30+E31</f>
        <v>254000</v>
      </c>
      <c r="F26" s="215">
        <f t="shared" ref="F26:H26" si="4">F27+F28+F29+F30+F31</f>
        <v>254000</v>
      </c>
      <c r="G26" s="164">
        <f t="shared" si="4"/>
        <v>281300</v>
      </c>
      <c r="H26" s="164">
        <f t="shared" si="4"/>
        <v>281300</v>
      </c>
      <c r="I26" s="203"/>
    </row>
    <row r="27" spans="1:9" ht="42.75" customHeight="1" x14ac:dyDescent="0.3">
      <c r="A27" s="19" t="s">
        <v>20</v>
      </c>
      <c r="B27" s="171" t="s">
        <v>164</v>
      </c>
      <c r="C27" s="177"/>
      <c r="D27" s="236"/>
      <c r="E27" s="202"/>
      <c r="F27" s="156"/>
      <c r="G27" s="163">
        <v>27300</v>
      </c>
      <c r="H27" s="163">
        <v>27300</v>
      </c>
      <c r="I27" s="202"/>
    </row>
    <row r="28" spans="1:9" ht="42.75" customHeight="1" x14ac:dyDescent="0.3">
      <c r="A28" s="19" t="s">
        <v>21</v>
      </c>
      <c r="B28" s="171" t="s">
        <v>165</v>
      </c>
      <c r="C28" s="177"/>
      <c r="D28" s="236"/>
      <c r="E28" s="202"/>
      <c r="F28" s="156"/>
      <c r="G28" s="163"/>
      <c r="H28" s="163"/>
      <c r="I28" s="202"/>
    </row>
    <row r="29" spans="1:9" ht="42.75" customHeight="1" x14ac:dyDescent="0.3">
      <c r="A29" s="19" t="s">
        <v>22</v>
      </c>
      <c r="B29" s="171" t="s">
        <v>166</v>
      </c>
      <c r="C29" s="177"/>
      <c r="D29" s="236"/>
      <c r="E29" s="202"/>
      <c r="F29" s="156"/>
      <c r="G29" s="163"/>
      <c r="H29" s="163"/>
      <c r="I29" s="202"/>
    </row>
    <row r="30" spans="1:9" ht="42.75" customHeight="1" x14ac:dyDescent="0.3">
      <c r="A30" s="19" t="s">
        <v>25</v>
      </c>
      <c r="B30" s="171" t="s">
        <v>167</v>
      </c>
      <c r="C30" s="177"/>
      <c r="D30" s="236">
        <v>14800</v>
      </c>
      <c r="E30" s="202">
        <v>200000</v>
      </c>
      <c r="F30" s="156">
        <v>200000</v>
      </c>
      <c r="G30" s="163">
        <v>200000</v>
      </c>
      <c r="H30" s="163">
        <v>200000</v>
      </c>
      <c r="I30" s="202"/>
    </row>
    <row r="31" spans="1:9" ht="42.75" customHeight="1" x14ac:dyDescent="0.3">
      <c r="A31" s="19" t="s">
        <v>26</v>
      </c>
      <c r="B31" s="171" t="s">
        <v>178</v>
      </c>
      <c r="C31" s="177"/>
      <c r="D31" s="236"/>
      <c r="E31" s="202">
        <v>54000</v>
      </c>
      <c r="F31" s="156">
        <v>54000</v>
      </c>
      <c r="G31" s="163">
        <v>54000</v>
      </c>
      <c r="H31" s="163">
        <v>54000</v>
      </c>
      <c r="I31" s="202"/>
    </row>
    <row r="32" spans="1:9" ht="42.75" customHeight="1" x14ac:dyDescent="0.3">
      <c r="A32" s="51" t="s">
        <v>27</v>
      </c>
      <c r="B32" s="153" t="s">
        <v>162</v>
      </c>
      <c r="C32" s="178" t="s">
        <v>71</v>
      </c>
      <c r="D32" s="237"/>
      <c r="E32" s="203">
        <f>E33+E34+E35</f>
        <v>0</v>
      </c>
      <c r="F32" s="157">
        <f>F33+F35+F34</f>
        <v>0</v>
      </c>
      <c r="G32" s="164">
        <f t="shared" ref="G32:H32" si="5">G33+G35</f>
        <v>0</v>
      </c>
      <c r="H32" s="164">
        <f t="shared" si="5"/>
        <v>0</v>
      </c>
      <c r="I32" s="203"/>
    </row>
    <row r="33" spans="1:9" ht="42.75" customHeight="1" x14ac:dyDescent="0.3">
      <c r="A33" s="19" t="s">
        <v>28</v>
      </c>
      <c r="B33" s="171" t="s">
        <v>168</v>
      </c>
      <c r="C33" s="177"/>
      <c r="D33" s="236"/>
      <c r="E33" s="202"/>
      <c r="F33" s="156"/>
      <c r="G33" s="163"/>
      <c r="H33" s="163"/>
      <c r="I33" s="202"/>
    </row>
    <row r="34" spans="1:9" ht="42.75" customHeight="1" x14ac:dyDescent="0.3">
      <c r="A34" s="19" t="s">
        <v>29</v>
      </c>
      <c r="B34" s="171" t="s">
        <v>169</v>
      </c>
      <c r="C34" s="177"/>
      <c r="D34" s="236"/>
      <c r="E34" s="202"/>
      <c r="F34" s="156"/>
      <c r="G34" s="163"/>
      <c r="H34" s="163"/>
      <c r="I34" s="202"/>
    </row>
    <row r="35" spans="1:9" ht="42.75" customHeight="1" x14ac:dyDescent="0.3">
      <c r="A35" s="19" t="s">
        <v>30</v>
      </c>
      <c r="B35" s="172" t="s">
        <v>177</v>
      </c>
      <c r="C35" s="177"/>
      <c r="D35" s="236"/>
      <c r="E35" s="202"/>
      <c r="F35" s="156"/>
      <c r="G35" s="163"/>
      <c r="H35" s="163"/>
      <c r="I35" s="202"/>
    </row>
    <row r="36" spans="1:9" ht="42.75" customHeight="1" x14ac:dyDescent="0.3">
      <c r="A36" s="51" t="s">
        <v>31</v>
      </c>
      <c r="B36" s="153" t="s">
        <v>163</v>
      </c>
      <c r="C36" s="178" t="s">
        <v>72</v>
      </c>
      <c r="D36" s="237"/>
      <c r="E36" s="203">
        <f>E37</f>
        <v>0</v>
      </c>
      <c r="F36" s="157">
        <f t="shared" ref="F36:H36" si="6">F37</f>
        <v>0</v>
      </c>
      <c r="G36" s="164">
        <f t="shared" si="6"/>
        <v>0</v>
      </c>
      <c r="H36" s="164">
        <f t="shared" si="6"/>
        <v>0</v>
      </c>
      <c r="I36" s="203"/>
    </row>
    <row r="37" spans="1:9" ht="42.75" customHeight="1" thickBot="1" x14ac:dyDescent="0.35">
      <c r="A37" s="64" t="s">
        <v>32</v>
      </c>
      <c r="B37" s="173" t="s">
        <v>176</v>
      </c>
      <c r="C37" s="180"/>
      <c r="D37" s="239"/>
      <c r="E37" s="217"/>
      <c r="F37" s="159"/>
      <c r="G37" s="166"/>
      <c r="H37" s="166"/>
      <c r="I37" s="205"/>
    </row>
    <row r="38" spans="1:9" s="73" customFormat="1" ht="42.75" customHeight="1" thickBot="1" x14ac:dyDescent="0.35">
      <c r="A38" s="72" t="s">
        <v>33</v>
      </c>
      <c r="B38" s="155" t="s">
        <v>121</v>
      </c>
      <c r="C38" s="181"/>
      <c r="D38" s="240">
        <f>D9+D12+D13+D26</f>
        <v>31725450</v>
      </c>
      <c r="E38" s="160">
        <f>E9+E12+E13+E19+E22+E26+E32+E36</f>
        <v>35545810</v>
      </c>
      <c r="F38" s="206">
        <f>F9+F12+F19+F22+F26+F32+F36+F13</f>
        <v>37860234</v>
      </c>
      <c r="G38" s="160">
        <f>G9+G12+G19+G22+G26+G32+G36+G13</f>
        <v>51144580</v>
      </c>
      <c r="H38" s="160">
        <f>H9+H12+H19+H22+H26+H32+H36+H13</f>
        <v>54030188</v>
      </c>
      <c r="I38" s="206"/>
    </row>
    <row r="39" spans="1:9" ht="42.75" customHeight="1" thickBot="1" x14ac:dyDescent="0.35">
      <c r="A39" s="74" t="s">
        <v>34</v>
      </c>
      <c r="B39" s="174" t="s">
        <v>122</v>
      </c>
      <c r="C39" s="182"/>
      <c r="D39" s="241">
        <f>D9+D12+D13</f>
        <v>31710650</v>
      </c>
      <c r="E39" s="218">
        <f>E38-E40</f>
        <v>35291810</v>
      </c>
      <c r="F39" s="207">
        <f>F38-F40</f>
        <v>37606234</v>
      </c>
      <c r="G39" s="161">
        <f>G38-G40</f>
        <v>50863280</v>
      </c>
      <c r="H39" s="161">
        <f>H38-H40</f>
        <v>53748888</v>
      </c>
      <c r="I39" s="207"/>
    </row>
    <row r="40" spans="1:9" ht="42.75" customHeight="1" thickBot="1" x14ac:dyDescent="0.35">
      <c r="A40" s="74" t="s">
        <v>35</v>
      </c>
      <c r="B40" s="174" t="s">
        <v>123</v>
      </c>
      <c r="C40" s="182"/>
      <c r="D40" s="242">
        <f>D26+D32</f>
        <v>14800</v>
      </c>
      <c r="E40" s="161">
        <f>E26+E32+E36</f>
        <v>254000</v>
      </c>
      <c r="F40" s="207">
        <f>F26+F32+F36</f>
        <v>254000</v>
      </c>
      <c r="G40" s="161">
        <f>G26+G32+G36</f>
        <v>281300</v>
      </c>
      <c r="H40" s="161">
        <f>H26+H32+H36</f>
        <v>281300</v>
      </c>
      <c r="I40" s="207"/>
    </row>
    <row r="42" spans="1:9" ht="42.75" customHeight="1" x14ac:dyDescent="0.3">
      <c r="E42" s="65"/>
    </row>
  </sheetData>
  <mergeCells count="8">
    <mergeCell ref="E6:I6"/>
    <mergeCell ref="A1:I1"/>
    <mergeCell ref="A2:I2"/>
    <mergeCell ref="A4:I4"/>
    <mergeCell ref="A6:A8"/>
    <mergeCell ref="B6:B8"/>
    <mergeCell ref="C6:C8"/>
    <mergeCell ref="D6:D7"/>
  </mergeCells>
  <pageMargins left="0.7" right="0.7" top="0.75" bottom="0.75" header="0.3" footer="0.3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zoomScaleNormal="100" workbookViewId="0">
      <selection activeCell="L22" sqref="L22"/>
    </sheetView>
  </sheetViews>
  <sheetFormatPr defaultRowHeight="15" x14ac:dyDescent="0.25"/>
  <cols>
    <col min="1" max="1" width="2.5703125" customWidth="1"/>
    <col min="2" max="2" width="56.5703125" bestFit="1" customWidth="1"/>
    <col min="3" max="3" width="6.140625" customWidth="1"/>
    <col min="4" max="4" width="17" bestFit="1" customWidth="1"/>
    <col min="5" max="5" width="18.28515625" style="75" customWidth="1"/>
    <col min="6" max="6" width="15.140625" bestFit="1" customWidth="1"/>
    <col min="7" max="8" width="16.28515625" bestFit="1" customWidth="1"/>
    <col min="9" max="9" width="16.42578125" bestFit="1" customWidth="1"/>
  </cols>
  <sheetData>
    <row r="1" spans="1:9" x14ac:dyDescent="0.25">
      <c r="A1" s="279" t="s">
        <v>196</v>
      </c>
      <c r="B1" s="279"/>
      <c r="C1" s="279"/>
      <c r="D1" s="279"/>
      <c r="E1" s="279"/>
      <c r="F1" s="279"/>
      <c r="G1" s="279"/>
      <c r="H1" s="279"/>
      <c r="I1" s="279"/>
    </row>
    <row r="2" spans="1:9" x14ac:dyDescent="0.25">
      <c r="A2" s="280" t="s">
        <v>199</v>
      </c>
      <c r="B2" s="280"/>
      <c r="C2" s="280"/>
      <c r="D2" s="280"/>
      <c r="E2" s="280"/>
      <c r="F2" s="280"/>
      <c r="G2" s="280"/>
      <c r="H2" s="280"/>
      <c r="I2" s="280"/>
    </row>
    <row r="3" spans="1:9" x14ac:dyDescent="0.25">
      <c r="A3" s="280" t="s">
        <v>191</v>
      </c>
      <c r="B3" s="280"/>
      <c r="C3" s="280"/>
      <c r="D3" s="280"/>
      <c r="E3" s="280"/>
      <c r="F3" s="280"/>
      <c r="G3" s="280"/>
      <c r="H3" s="280"/>
      <c r="I3" s="280"/>
    </row>
    <row r="4" spans="1:9" x14ac:dyDescent="0.25">
      <c r="B4" s="279" t="s">
        <v>144</v>
      </c>
      <c r="C4" s="279"/>
      <c r="D4" s="279"/>
      <c r="E4" s="279"/>
      <c r="F4" s="279"/>
      <c r="G4" s="279"/>
      <c r="H4" s="279"/>
      <c r="I4" s="279"/>
    </row>
    <row r="5" spans="1:9" ht="15.75" thickBot="1" x14ac:dyDescent="0.3"/>
    <row r="6" spans="1:9" ht="21.75" thickBot="1" x14ac:dyDescent="0.4">
      <c r="A6" s="283" t="s">
        <v>55</v>
      </c>
      <c r="B6" s="284"/>
      <c r="C6" s="284"/>
      <c r="D6" s="284"/>
      <c r="E6" s="284"/>
      <c r="F6" s="284"/>
      <c r="G6" s="284"/>
      <c r="H6" s="284"/>
      <c r="I6" s="285"/>
    </row>
    <row r="7" spans="1:9" ht="15.75" thickBot="1" x14ac:dyDescent="0.3">
      <c r="A7" s="281" t="s">
        <v>50</v>
      </c>
      <c r="B7" s="282"/>
      <c r="C7" s="11"/>
      <c r="D7" s="11" t="s">
        <v>193</v>
      </c>
      <c r="E7" s="76" t="s">
        <v>0</v>
      </c>
      <c r="F7" s="11" t="s">
        <v>63</v>
      </c>
      <c r="G7" s="11" t="s">
        <v>64</v>
      </c>
      <c r="H7" s="11" t="s">
        <v>74</v>
      </c>
      <c r="I7" s="12" t="s">
        <v>201</v>
      </c>
    </row>
    <row r="8" spans="1:9" s="3" customFormat="1" x14ac:dyDescent="0.25">
      <c r="A8" s="86" t="s">
        <v>2</v>
      </c>
      <c r="B8" s="78" t="s">
        <v>51</v>
      </c>
      <c r="C8" s="79"/>
      <c r="D8" s="80">
        <v>10715926</v>
      </c>
      <c r="E8" s="87">
        <f>'1.sz.tábla'!E45</f>
        <v>6926520</v>
      </c>
      <c r="F8" s="87">
        <f>'1.sz.tábla'!F45</f>
        <v>6926520</v>
      </c>
      <c r="G8" s="87">
        <f>'1.sz.tábla'!G45</f>
        <v>12068520</v>
      </c>
      <c r="H8" s="87">
        <f>'1.sz.tábla'!H45</f>
        <v>13016817</v>
      </c>
      <c r="I8" s="88"/>
    </row>
    <row r="9" spans="1:9" s="3" customFormat="1" x14ac:dyDescent="0.25">
      <c r="A9" s="89" t="s">
        <v>3</v>
      </c>
      <c r="B9" s="41" t="s">
        <v>52</v>
      </c>
      <c r="C9" s="82" t="s">
        <v>105</v>
      </c>
      <c r="D9" s="83">
        <v>22275423</v>
      </c>
      <c r="E9" s="90">
        <f>E10</f>
        <v>28619290</v>
      </c>
      <c r="F9" s="90">
        <f t="shared" ref="F9:I9" si="0">F10</f>
        <v>30933714</v>
      </c>
      <c r="G9" s="90">
        <f t="shared" si="0"/>
        <v>39076060</v>
      </c>
      <c r="H9" s="90">
        <f t="shared" si="0"/>
        <v>41013371</v>
      </c>
      <c r="I9" s="91">
        <f t="shared" si="0"/>
        <v>0</v>
      </c>
    </row>
    <row r="10" spans="1:9" x14ac:dyDescent="0.25">
      <c r="A10" s="40" t="s">
        <v>4</v>
      </c>
      <c r="B10" s="42" t="s">
        <v>106</v>
      </c>
      <c r="C10" s="2"/>
      <c r="D10" s="77">
        <v>22275423</v>
      </c>
      <c r="E10" s="5">
        <f>E11+E12+E13</f>
        <v>28619290</v>
      </c>
      <c r="F10" s="5">
        <f t="shared" ref="F10:I10" si="1">F11+F12+F13</f>
        <v>30933714</v>
      </c>
      <c r="G10" s="5">
        <f t="shared" si="1"/>
        <v>39076060</v>
      </c>
      <c r="H10" s="5">
        <f t="shared" si="1"/>
        <v>41013371</v>
      </c>
      <c r="I10" s="7">
        <f t="shared" si="1"/>
        <v>0</v>
      </c>
    </row>
    <row r="11" spans="1:9" x14ac:dyDescent="0.25">
      <c r="A11" s="40" t="s">
        <v>5</v>
      </c>
      <c r="B11" s="42" t="s">
        <v>107</v>
      </c>
      <c r="C11" s="2"/>
      <c r="D11" s="77">
        <v>29529</v>
      </c>
      <c r="E11" s="5">
        <v>0</v>
      </c>
      <c r="F11" s="5">
        <v>0</v>
      </c>
      <c r="G11" s="5"/>
      <c r="H11" s="5">
        <v>1265899</v>
      </c>
      <c r="I11" s="7"/>
    </row>
    <row r="12" spans="1:9" x14ac:dyDescent="0.25">
      <c r="A12" s="40" t="s">
        <v>6</v>
      </c>
      <c r="B12" s="42" t="s">
        <v>174</v>
      </c>
      <c r="C12" s="2"/>
      <c r="D12" s="77"/>
      <c r="E12" s="5"/>
      <c r="F12" s="5"/>
      <c r="G12" s="5"/>
      <c r="H12" s="5"/>
      <c r="I12" s="7"/>
    </row>
    <row r="13" spans="1:9" x14ac:dyDescent="0.25">
      <c r="A13" s="40" t="s">
        <v>7</v>
      </c>
      <c r="B13" s="42" t="s">
        <v>104</v>
      </c>
      <c r="C13" s="2"/>
      <c r="D13" s="77">
        <v>2245894</v>
      </c>
      <c r="E13" s="5">
        <v>28619290</v>
      </c>
      <c r="F13" s="5">
        <v>30933714</v>
      </c>
      <c r="G13" s="5">
        <v>39076060</v>
      </c>
      <c r="H13" s="5">
        <v>39747472</v>
      </c>
      <c r="I13" s="7"/>
    </row>
    <row r="14" spans="1:9" s="69" customFormat="1" ht="15.75" thickBot="1" x14ac:dyDescent="0.3">
      <c r="A14" s="92" t="s">
        <v>8</v>
      </c>
      <c r="B14" s="43" t="s">
        <v>153</v>
      </c>
      <c r="C14" s="84"/>
      <c r="D14" s="85">
        <v>32991349</v>
      </c>
      <c r="E14" s="93">
        <f>E8+E9</f>
        <v>35545810</v>
      </c>
      <c r="F14" s="93">
        <f>F8+F9</f>
        <v>37860234</v>
      </c>
      <c r="G14" s="93">
        <f>G8+G9</f>
        <v>51144580</v>
      </c>
      <c r="H14" s="93">
        <f>H8+H9</f>
        <v>54030188</v>
      </c>
      <c r="I14" s="94">
        <f>I8+I9</f>
        <v>0</v>
      </c>
    </row>
    <row r="17" spans="1:9" ht="15.75" thickBot="1" x14ac:dyDescent="0.3"/>
    <row r="18" spans="1:9" ht="21.75" thickBot="1" x14ac:dyDescent="0.4">
      <c r="A18" s="283" t="s">
        <v>56</v>
      </c>
      <c r="B18" s="284"/>
      <c r="C18" s="284"/>
      <c r="D18" s="284"/>
      <c r="E18" s="284"/>
      <c r="F18" s="284"/>
      <c r="G18" s="284"/>
      <c r="H18" s="284"/>
      <c r="I18" s="285"/>
    </row>
    <row r="19" spans="1:9" ht="15.75" thickBot="1" x14ac:dyDescent="0.3">
      <c r="A19" s="281" t="s">
        <v>50</v>
      </c>
      <c r="B19" s="282"/>
      <c r="C19" s="11"/>
      <c r="D19" s="11" t="s">
        <v>193</v>
      </c>
      <c r="E19" s="76" t="s">
        <v>0</v>
      </c>
      <c r="F19" s="11" t="s">
        <v>63</v>
      </c>
      <c r="G19" s="11" t="s">
        <v>64</v>
      </c>
      <c r="H19" s="11" t="s">
        <v>74</v>
      </c>
      <c r="I19" s="12" t="s">
        <v>201</v>
      </c>
    </row>
    <row r="20" spans="1:9" s="3" customFormat="1" x14ac:dyDescent="0.25">
      <c r="A20" s="78" t="s">
        <v>2</v>
      </c>
      <c r="B20" s="44" t="s">
        <v>53</v>
      </c>
      <c r="C20" s="79"/>
      <c r="D20" s="80">
        <v>31725450</v>
      </c>
      <c r="E20" s="80">
        <f>'2.sz.tábla'!E38</f>
        <v>35545810</v>
      </c>
      <c r="F20" s="80">
        <f>'2.sz.tábla'!F38</f>
        <v>37860234</v>
      </c>
      <c r="G20" s="80">
        <f>'2.sz.tábla'!G38</f>
        <v>51144580</v>
      </c>
      <c r="H20" s="80">
        <f>'2.sz.tábla'!H38</f>
        <v>54030188</v>
      </c>
      <c r="I20" s="81"/>
    </row>
    <row r="21" spans="1:9" s="3" customFormat="1" x14ac:dyDescent="0.25">
      <c r="A21" s="41" t="s">
        <v>3</v>
      </c>
      <c r="B21" s="14" t="s">
        <v>54</v>
      </c>
      <c r="C21" s="82" t="s">
        <v>101</v>
      </c>
      <c r="D21" s="83"/>
      <c r="E21" s="83">
        <f>E22</f>
        <v>0</v>
      </c>
      <c r="F21" s="83">
        <f t="shared" ref="F21:I21" si="2">F22</f>
        <v>0</v>
      </c>
      <c r="G21" s="83">
        <f t="shared" si="2"/>
        <v>0</v>
      </c>
      <c r="H21" s="83">
        <f t="shared" si="2"/>
        <v>0</v>
      </c>
      <c r="I21" s="208">
        <f t="shared" si="2"/>
        <v>0</v>
      </c>
    </row>
    <row r="22" spans="1:9" x14ac:dyDescent="0.25">
      <c r="A22" s="4" t="s">
        <v>4</v>
      </c>
      <c r="B22" s="15" t="s">
        <v>102</v>
      </c>
      <c r="C22" s="2"/>
      <c r="D22" s="77"/>
      <c r="E22" s="77">
        <f>E23+E24+E25</f>
        <v>0</v>
      </c>
      <c r="F22" s="5">
        <f t="shared" ref="F22:I22" si="3">F23+F24+F25</f>
        <v>0</v>
      </c>
      <c r="G22" s="5">
        <f t="shared" si="3"/>
        <v>0</v>
      </c>
      <c r="H22" s="5">
        <f t="shared" si="3"/>
        <v>0</v>
      </c>
      <c r="I22" s="7">
        <f t="shared" si="3"/>
        <v>0</v>
      </c>
    </row>
    <row r="23" spans="1:9" x14ac:dyDescent="0.25">
      <c r="A23" s="4" t="s">
        <v>5</v>
      </c>
      <c r="B23" s="15" t="s">
        <v>175</v>
      </c>
      <c r="C23" s="2"/>
      <c r="D23" s="77"/>
      <c r="E23" s="77"/>
      <c r="F23" s="77"/>
      <c r="G23" s="2"/>
      <c r="H23" s="9"/>
      <c r="I23" s="10"/>
    </row>
    <row r="24" spans="1:9" x14ac:dyDescent="0.25">
      <c r="A24" s="4" t="s">
        <v>6</v>
      </c>
      <c r="B24" s="15" t="s">
        <v>103</v>
      </c>
      <c r="C24" s="2"/>
      <c r="D24" s="77"/>
      <c r="E24" s="77"/>
      <c r="F24" s="77"/>
      <c r="G24" s="2"/>
      <c r="H24" s="9"/>
      <c r="I24" s="10"/>
    </row>
    <row r="25" spans="1:9" x14ac:dyDescent="0.25">
      <c r="A25" s="4" t="s">
        <v>7</v>
      </c>
      <c r="B25" s="15" t="s">
        <v>104</v>
      </c>
      <c r="C25" s="2"/>
      <c r="D25" s="77"/>
      <c r="E25" s="77"/>
      <c r="F25" s="77"/>
      <c r="G25" s="2"/>
      <c r="H25" s="9"/>
      <c r="I25" s="10"/>
    </row>
    <row r="26" spans="1:9" s="69" customFormat="1" ht="15.75" thickBot="1" x14ac:dyDescent="0.3">
      <c r="A26" s="43" t="s">
        <v>8</v>
      </c>
      <c r="B26" s="16" t="s">
        <v>154</v>
      </c>
      <c r="C26" s="84"/>
      <c r="D26" s="85">
        <v>31725450</v>
      </c>
      <c r="E26" s="85">
        <f>E20+E21</f>
        <v>35545810</v>
      </c>
      <c r="F26" s="85">
        <f>F20+F21</f>
        <v>37860234</v>
      </c>
      <c r="G26" s="85">
        <f t="shared" ref="G26:I26" si="4">G20+G21</f>
        <v>51144580</v>
      </c>
      <c r="H26" s="85">
        <f t="shared" si="4"/>
        <v>54030188</v>
      </c>
      <c r="I26" s="209">
        <f t="shared" si="4"/>
        <v>0</v>
      </c>
    </row>
    <row r="28" spans="1:9" ht="15.75" thickBot="1" x14ac:dyDescent="0.3"/>
    <row r="29" spans="1:9" ht="15.75" thickBot="1" x14ac:dyDescent="0.3">
      <c r="A29" s="210" t="s">
        <v>2</v>
      </c>
      <c r="B29" s="211" t="s">
        <v>158</v>
      </c>
      <c r="C29" s="211"/>
      <c r="D29" s="243">
        <f>D8-D20</f>
        <v>-21009524</v>
      </c>
      <c r="E29" s="212">
        <f>E8-E20</f>
        <v>-28619290</v>
      </c>
      <c r="F29" s="212">
        <f>F8-F20</f>
        <v>-30933714</v>
      </c>
      <c r="G29" s="212">
        <f>G8-G20</f>
        <v>-39076060</v>
      </c>
      <c r="H29" s="212">
        <f>H8-H20</f>
        <v>-41013371</v>
      </c>
      <c r="I29" s="213"/>
    </row>
  </sheetData>
  <mergeCells count="8">
    <mergeCell ref="A1:I1"/>
    <mergeCell ref="A2:I2"/>
    <mergeCell ref="A3:I3"/>
    <mergeCell ref="A19:B19"/>
    <mergeCell ref="A7:B7"/>
    <mergeCell ref="A18:I18"/>
    <mergeCell ref="A6:I6"/>
    <mergeCell ref="B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opLeftCell="A7" zoomScaleNormal="100" workbookViewId="0">
      <selection activeCell="I21" sqref="I21"/>
    </sheetView>
  </sheetViews>
  <sheetFormatPr defaultRowHeight="15" x14ac:dyDescent="0.25"/>
  <cols>
    <col min="1" max="1" width="41.85546875" customWidth="1"/>
    <col min="2" max="2" width="21.140625" style="75" bestFit="1" customWidth="1"/>
    <col min="3" max="3" width="19.5703125" customWidth="1"/>
    <col min="4" max="4" width="18.28515625" style="75" bestFit="1" customWidth="1"/>
    <col min="5" max="5" width="16.42578125" bestFit="1" customWidth="1"/>
    <col min="6" max="6" width="16.5703125" bestFit="1" customWidth="1"/>
    <col min="7" max="7" width="39" customWidth="1"/>
    <col min="8" max="8" width="20.28515625" style="75" bestFit="1" customWidth="1"/>
    <col min="9" max="9" width="17.7109375" style="75" customWidth="1"/>
    <col min="10" max="10" width="18.28515625" style="75" bestFit="1" customWidth="1"/>
    <col min="11" max="11" width="16.42578125" bestFit="1" customWidth="1"/>
    <col min="12" max="12" width="16.5703125" bestFit="1" customWidth="1"/>
  </cols>
  <sheetData>
    <row r="1" spans="1:14" ht="18.75" x14ac:dyDescent="0.3">
      <c r="A1" s="266" t="s">
        <v>196</v>
      </c>
      <c r="B1" s="266"/>
      <c r="C1" s="266"/>
      <c r="D1" s="266"/>
      <c r="E1" s="266"/>
      <c r="F1" s="291"/>
      <c r="G1" s="291"/>
      <c r="H1" s="291"/>
      <c r="I1" s="291"/>
      <c r="J1" s="291"/>
      <c r="K1" s="291"/>
      <c r="L1" s="291"/>
      <c r="M1" s="6"/>
      <c r="N1" s="6"/>
    </row>
    <row r="2" spans="1:14" ht="18.75" x14ac:dyDescent="0.3">
      <c r="A2" s="286" t="s">
        <v>200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</row>
    <row r="3" spans="1:14" ht="18.75" x14ac:dyDescent="0.3">
      <c r="A3" s="18"/>
      <c r="B3" s="95"/>
      <c r="C3" s="18"/>
      <c r="D3" s="95"/>
      <c r="E3" s="18"/>
      <c r="F3" s="18"/>
      <c r="G3" s="18"/>
      <c r="H3" s="95"/>
      <c r="I3" s="95"/>
      <c r="J3" s="95"/>
      <c r="K3" s="18"/>
      <c r="L3" s="18"/>
    </row>
    <row r="4" spans="1:14" ht="18.75" x14ac:dyDescent="0.3">
      <c r="A4" s="286" t="s">
        <v>192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</row>
    <row r="5" spans="1:14" ht="15.75" thickBot="1" x14ac:dyDescent="0.3"/>
    <row r="6" spans="1:14" ht="15.75" x14ac:dyDescent="0.25">
      <c r="A6" s="287" t="s">
        <v>57</v>
      </c>
      <c r="B6" s="290"/>
      <c r="C6" s="290"/>
      <c r="D6" s="290"/>
      <c r="E6" s="290"/>
      <c r="F6" s="289"/>
      <c r="G6" s="287" t="s">
        <v>58</v>
      </c>
      <c r="H6" s="288"/>
      <c r="I6" s="288"/>
      <c r="J6" s="288"/>
      <c r="K6" s="288"/>
      <c r="L6" s="289"/>
    </row>
    <row r="7" spans="1:14" ht="20.25" customHeight="1" thickBot="1" x14ac:dyDescent="0.3">
      <c r="A7" s="22" t="s">
        <v>59</v>
      </c>
      <c r="B7" s="96" t="s">
        <v>0</v>
      </c>
      <c r="C7" s="20" t="s">
        <v>63</v>
      </c>
      <c r="D7" s="96" t="s">
        <v>64</v>
      </c>
      <c r="E7" s="20" t="s">
        <v>74</v>
      </c>
      <c r="F7" s="21" t="s">
        <v>201</v>
      </c>
      <c r="G7" s="22" t="s">
        <v>59</v>
      </c>
      <c r="H7" s="96" t="s">
        <v>0</v>
      </c>
      <c r="I7" s="96" t="s">
        <v>63</v>
      </c>
      <c r="J7" s="96" t="s">
        <v>64</v>
      </c>
      <c r="K7" s="20" t="s">
        <v>74</v>
      </c>
      <c r="L7" s="21" t="s">
        <v>201</v>
      </c>
    </row>
    <row r="8" spans="1:14" ht="15.75" x14ac:dyDescent="0.25">
      <c r="A8" s="23" t="s">
        <v>60</v>
      </c>
      <c r="B8" s="97">
        <f>B9+B12+B13+B16+B21+B22+B25</f>
        <v>6926520</v>
      </c>
      <c r="C8" s="97">
        <f t="shared" ref="C8:F8" si="0">C9+C12+C13+C16+C21+C22+C25</f>
        <v>6926520</v>
      </c>
      <c r="D8" s="97">
        <f t="shared" si="0"/>
        <v>12068520</v>
      </c>
      <c r="E8" s="24">
        <f t="shared" si="0"/>
        <v>0</v>
      </c>
      <c r="F8" s="45">
        <f t="shared" si="0"/>
        <v>0</v>
      </c>
      <c r="G8" s="23" t="s">
        <v>61</v>
      </c>
      <c r="H8" s="106">
        <f>H9+H15</f>
        <v>35545810</v>
      </c>
      <c r="I8" s="106">
        <f t="shared" ref="I8:L8" si="1">I9+I15</f>
        <v>37860234</v>
      </c>
      <c r="J8" s="106">
        <f t="shared" si="1"/>
        <v>51144580</v>
      </c>
      <c r="K8" s="25">
        <f t="shared" si="1"/>
        <v>0</v>
      </c>
      <c r="L8" s="49">
        <f t="shared" si="1"/>
        <v>0</v>
      </c>
    </row>
    <row r="9" spans="1:14" ht="30" customHeight="1" x14ac:dyDescent="0.25">
      <c r="A9" s="26" t="s">
        <v>124</v>
      </c>
      <c r="B9" s="103">
        <f>B10+B11</f>
        <v>0</v>
      </c>
      <c r="C9" s="98">
        <f t="shared" ref="C9:F9" si="2">C10+C11</f>
        <v>0</v>
      </c>
      <c r="D9" s="98">
        <f t="shared" si="2"/>
        <v>0</v>
      </c>
      <c r="E9" s="27">
        <f t="shared" si="2"/>
        <v>0</v>
      </c>
      <c r="F9" s="46">
        <f t="shared" si="2"/>
        <v>0</v>
      </c>
      <c r="G9" s="34" t="s">
        <v>41</v>
      </c>
      <c r="H9" s="107">
        <f>H10+H11+H12+H13+H14</f>
        <v>35291810</v>
      </c>
      <c r="I9" s="107">
        <f>I10+I11+I12+I13+I14</f>
        <v>37606234</v>
      </c>
      <c r="J9" s="107">
        <f t="shared" ref="J9:L9" si="3">J10+J11+J12+J13+J14</f>
        <v>50863280</v>
      </c>
      <c r="K9" s="29">
        <f t="shared" si="3"/>
        <v>0</v>
      </c>
      <c r="L9" s="47">
        <f t="shared" si="3"/>
        <v>0</v>
      </c>
    </row>
    <row r="10" spans="1:14" ht="13.5" customHeight="1" x14ac:dyDescent="0.25">
      <c r="A10" s="30" t="s">
        <v>128</v>
      </c>
      <c r="B10" s="98">
        <f>'1.sz.tábla'!E9</f>
        <v>0</v>
      </c>
      <c r="C10" s="98">
        <f>'1.sz.tábla'!F9</f>
        <v>0</v>
      </c>
      <c r="D10" s="98"/>
      <c r="E10" s="27"/>
      <c r="F10" s="28"/>
      <c r="G10" s="30" t="s">
        <v>42</v>
      </c>
      <c r="H10" s="107">
        <f>'2.sz.tábla'!E9</f>
        <v>19976800</v>
      </c>
      <c r="I10" s="107">
        <f>'2.sz.tábla'!F9</f>
        <v>21241600</v>
      </c>
      <c r="J10" s="107">
        <f>'2.sz.tábla'!G9</f>
        <v>27447698</v>
      </c>
      <c r="K10" s="29"/>
      <c r="L10" s="28"/>
    </row>
    <row r="11" spans="1:14" ht="28.5" customHeight="1" x14ac:dyDescent="0.25">
      <c r="A11" s="32" t="s">
        <v>129</v>
      </c>
      <c r="B11" s="99">
        <f>'1.sz.tábla'!E17</f>
        <v>0</v>
      </c>
      <c r="C11" s="99">
        <f>'1.sz.tábla'!F17</f>
        <v>0</v>
      </c>
      <c r="D11" s="99"/>
      <c r="E11" s="33"/>
      <c r="F11" s="28"/>
      <c r="G11" s="30" t="s">
        <v>62</v>
      </c>
      <c r="H11" s="107">
        <f>'2.sz.tábla'!E12</f>
        <v>2692500</v>
      </c>
      <c r="I11" s="107">
        <f>'2.sz.tábla'!F12</f>
        <v>2856924</v>
      </c>
      <c r="J11" s="107">
        <f>'2.sz.tábla'!G12</f>
        <v>3764764</v>
      </c>
      <c r="K11" s="29"/>
      <c r="L11" s="28"/>
    </row>
    <row r="12" spans="1:14" ht="31.5" x14ac:dyDescent="0.25">
      <c r="A12" s="26" t="s">
        <v>125</v>
      </c>
      <c r="B12" s="105">
        <f>'1.sz.tábla'!E21</f>
        <v>0</v>
      </c>
      <c r="C12" s="105">
        <f>'1.sz.tábla'!F21</f>
        <v>0</v>
      </c>
      <c r="D12" s="99"/>
      <c r="E12" s="33"/>
      <c r="F12" s="28"/>
      <c r="G12" s="30" t="s">
        <v>44</v>
      </c>
      <c r="H12" s="107">
        <f>'2.sz.tábla'!E13</f>
        <v>12622510</v>
      </c>
      <c r="I12" s="107">
        <f>'2.sz.tábla'!F13</f>
        <v>13507710</v>
      </c>
      <c r="J12" s="107">
        <f>'2.sz.tábla'!G13</f>
        <v>19650818</v>
      </c>
      <c r="K12" s="29"/>
      <c r="L12" s="28"/>
    </row>
    <row r="13" spans="1:14" ht="15.75" x14ac:dyDescent="0.25">
      <c r="A13" s="34" t="s">
        <v>23</v>
      </c>
      <c r="B13" s="99">
        <f>B14+B15</f>
        <v>0</v>
      </c>
      <c r="C13" s="99">
        <f>C14+C15</f>
        <v>0</v>
      </c>
      <c r="D13" s="99">
        <f t="shared" ref="D13:F13" si="4">D14+D15</f>
        <v>0</v>
      </c>
      <c r="E13" s="33">
        <f t="shared" si="4"/>
        <v>0</v>
      </c>
      <c r="F13" s="47">
        <f t="shared" si="4"/>
        <v>0</v>
      </c>
      <c r="G13" s="30" t="s">
        <v>127</v>
      </c>
      <c r="H13" s="107">
        <f>'2.sz.tábla'!E19</f>
        <v>0</v>
      </c>
      <c r="I13" s="107">
        <f>'2.sz.tábla'!F19</f>
        <v>0</v>
      </c>
      <c r="J13" s="107"/>
      <c r="K13" s="29"/>
      <c r="L13" s="28"/>
    </row>
    <row r="14" spans="1:14" ht="15.75" x14ac:dyDescent="0.25">
      <c r="A14" s="35" t="s">
        <v>82</v>
      </c>
      <c r="B14" s="99">
        <f>'1.sz.tábla'!E25</f>
        <v>0</v>
      </c>
      <c r="C14" s="99">
        <f>'1.sz.tábla'!F25</f>
        <v>0</v>
      </c>
      <c r="D14" s="99"/>
      <c r="E14" s="33"/>
      <c r="F14" s="28"/>
      <c r="G14" s="30" t="s">
        <v>46</v>
      </c>
      <c r="H14" s="107">
        <f>'2.sz.tábla'!E22</f>
        <v>0</v>
      </c>
      <c r="I14" s="107">
        <f>'2.sz.tábla'!F22</f>
        <v>0</v>
      </c>
      <c r="J14" s="107"/>
      <c r="K14" s="29"/>
      <c r="L14" s="28"/>
    </row>
    <row r="15" spans="1:14" ht="15.75" x14ac:dyDescent="0.25">
      <c r="A15" s="35" t="s">
        <v>78</v>
      </c>
      <c r="B15" s="99">
        <f>'1.sz.tábla'!E28</f>
        <v>0</v>
      </c>
      <c r="C15" s="99">
        <f>'1.sz.tábla'!F28</f>
        <v>0</v>
      </c>
      <c r="D15" s="99"/>
      <c r="E15" s="33"/>
      <c r="F15" s="28"/>
      <c r="G15" s="34" t="s">
        <v>135</v>
      </c>
      <c r="H15" s="107">
        <f>H16+H17+H18</f>
        <v>254000</v>
      </c>
      <c r="I15" s="107">
        <f t="shared" ref="I15:L15" si="5">I16+I17+I18</f>
        <v>254000</v>
      </c>
      <c r="J15" s="107">
        <f t="shared" si="5"/>
        <v>281300</v>
      </c>
      <c r="K15" s="29">
        <f t="shared" si="5"/>
        <v>0</v>
      </c>
      <c r="L15" s="47">
        <f t="shared" si="5"/>
        <v>0</v>
      </c>
    </row>
    <row r="16" spans="1:14" ht="15.75" x14ac:dyDescent="0.25">
      <c r="A16" s="34" t="s">
        <v>126</v>
      </c>
      <c r="B16" s="99">
        <f>B17+B18+B19+B20</f>
        <v>6926520</v>
      </c>
      <c r="C16" s="99">
        <f>C17+C18+C19+C20</f>
        <v>6926520</v>
      </c>
      <c r="D16" s="99">
        <f>D17+D18+D19+D20</f>
        <v>12068520</v>
      </c>
      <c r="E16" s="33">
        <f t="shared" ref="E16:F16" si="6">E17+E18+E19+E20</f>
        <v>0</v>
      </c>
      <c r="F16" s="47">
        <f t="shared" si="6"/>
        <v>0</v>
      </c>
      <c r="G16" s="30" t="s">
        <v>47</v>
      </c>
      <c r="H16" s="107">
        <f>'2.sz.tábla'!E26</f>
        <v>254000</v>
      </c>
      <c r="I16" s="107">
        <f>'2.sz.tábla'!F26</f>
        <v>254000</v>
      </c>
      <c r="J16" s="107">
        <f>'2.sz.tábla'!G26</f>
        <v>281300</v>
      </c>
      <c r="K16" s="29"/>
      <c r="L16" s="28"/>
    </row>
    <row r="17" spans="1:12" ht="15.75" x14ac:dyDescent="0.25">
      <c r="A17" s="35" t="s">
        <v>95</v>
      </c>
      <c r="B17" s="99">
        <f>'1.sz.tábla'!E32</f>
        <v>0</v>
      </c>
      <c r="C17" s="99">
        <f>'1.sz.tábla'!F32</f>
        <v>0</v>
      </c>
      <c r="D17" s="99">
        <f>'1.sz.tábla'!G32</f>
        <v>0</v>
      </c>
      <c r="E17" s="33"/>
      <c r="F17" s="28"/>
      <c r="G17" s="30" t="s">
        <v>48</v>
      </c>
      <c r="H17" s="107">
        <f>'2.sz.tábla'!E32</f>
        <v>0</v>
      </c>
      <c r="I17" s="107">
        <f>'2.sz.tábla'!F32</f>
        <v>0</v>
      </c>
      <c r="J17" s="107"/>
      <c r="K17" s="29"/>
      <c r="L17" s="28"/>
    </row>
    <row r="18" spans="1:12" ht="15.75" x14ac:dyDescent="0.25">
      <c r="A18" s="35" t="s">
        <v>130</v>
      </c>
      <c r="B18" s="99">
        <f>'1.sz.tábla'!E34</f>
        <v>5756520</v>
      </c>
      <c r="C18" s="99">
        <f>'1.sz.tábla'!F34</f>
        <v>5756520</v>
      </c>
      <c r="D18" s="99">
        <f>'1.sz.tábla'!G34</f>
        <v>9316520</v>
      </c>
      <c r="E18" s="33"/>
      <c r="F18" s="28"/>
      <c r="G18" s="30" t="s">
        <v>49</v>
      </c>
      <c r="H18" s="107">
        <f>'2.sz.tábla'!E36</f>
        <v>0</v>
      </c>
      <c r="I18" s="107"/>
      <c r="J18" s="107"/>
      <c r="K18" s="29"/>
      <c r="L18" s="28"/>
    </row>
    <row r="19" spans="1:12" ht="15.75" x14ac:dyDescent="0.25">
      <c r="A19" s="35" t="s">
        <v>96</v>
      </c>
      <c r="B19" s="99">
        <f>'1.sz.tábla'!E35</f>
        <v>1170000</v>
      </c>
      <c r="C19" s="99">
        <f>'1.sz.tábla'!F35</f>
        <v>1170000</v>
      </c>
      <c r="D19" s="99">
        <f>'1.sz.tábla'!G35</f>
        <v>1970000</v>
      </c>
      <c r="E19" s="33"/>
      <c r="F19" s="28"/>
      <c r="G19" s="30"/>
      <c r="H19" s="107"/>
      <c r="I19" s="107"/>
      <c r="J19" s="107"/>
      <c r="K19" s="29"/>
      <c r="L19" s="28"/>
    </row>
    <row r="20" spans="1:12" ht="15.75" x14ac:dyDescent="0.25">
      <c r="A20" s="35" t="s">
        <v>97</v>
      </c>
      <c r="B20" s="99">
        <f>'1.sz.tábla'!E36</f>
        <v>0</v>
      </c>
      <c r="C20" s="99">
        <f>'1.sz.tábla'!F36</f>
        <v>0</v>
      </c>
      <c r="D20" s="99">
        <f>'1.sz.tábla'!G36</f>
        <v>782000</v>
      </c>
      <c r="E20" s="33"/>
      <c r="F20" s="28"/>
      <c r="G20" s="30"/>
      <c r="H20" s="107"/>
      <c r="I20" s="107"/>
      <c r="J20" s="107"/>
      <c r="K20" s="29"/>
      <c r="L20" s="28"/>
    </row>
    <row r="21" spans="1:12" ht="15.75" x14ac:dyDescent="0.25">
      <c r="A21" s="34" t="s">
        <v>84</v>
      </c>
      <c r="B21" s="99">
        <f>'1.sz.tábla'!E37</f>
        <v>0</v>
      </c>
      <c r="C21" s="99">
        <f>'1.sz.tábla'!F37</f>
        <v>0</v>
      </c>
      <c r="D21" s="99"/>
      <c r="E21" s="33"/>
      <c r="F21" s="28"/>
      <c r="G21" s="30"/>
      <c r="H21" s="107"/>
      <c r="I21" s="107"/>
      <c r="J21" s="107"/>
      <c r="K21" s="29"/>
      <c r="L21" s="28"/>
    </row>
    <row r="22" spans="1:12" ht="15.75" x14ac:dyDescent="0.25">
      <c r="A22" s="34" t="s">
        <v>88</v>
      </c>
      <c r="B22" s="99">
        <f>B23+B24</f>
        <v>0</v>
      </c>
      <c r="C22" s="99">
        <f t="shared" ref="C22:F22" si="7">C23+C24</f>
        <v>0</v>
      </c>
      <c r="D22" s="99">
        <f t="shared" si="7"/>
        <v>0</v>
      </c>
      <c r="E22" s="33">
        <f t="shared" si="7"/>
        <v>0</v>
      </c>
      <c r="F22" s="47">
        <f t="shared" si="7"/>
        <v>0</v>
      </c>
      <c r="G22" s="30"/>
      <c r="H22" s="107"/>
      <c r="I22" s="107"/>
      <c r="J22" s="107"/>
      <c r="K22" s="29"/>
      <c r="L22" s="28"/>
    </row>
    <row r="23" spans="1:12" ht="28.5" customHeight="1" x14ac:dyDescent="0.25">
      <c r="A23" s="32" t="s">
        <v>131</v>
      </c>
      <c r="B23" s="99">
        <f>'1.sz.tábla'!E40</f>
        <v>0</v>
      </c>
      <c r="C23" s="99"/>
      <c r="D23" s="99"/>
      <c r="E23" s="33"/>
      <c r="F23" s="28"/>
      <c r="G23" s="30"/>
      <c r="H23" s="107"/>
      <c r="I23" s="107"/>
      <c r="J23" s="107"/>
      <c r="K23" s="29"/>
      <c r="L23" s="28"/>
    </row>
    <row r="24" spans="1:12" ht="30" customHeight="1" x14ac:dyDescent="0.25">
      <c r="A24" s="32" t="s">
        <v>132</v>
      </c>
      <c r="B24" s="99">
        <f>'1.sz.tábla'!E41</f>
        <v>0</v>
      </c>
      <c r="C24" s="99"/>
      <c r="D24" s="99"/>
      <c r="E24" s="33"/>
      <c r="F24" s="28"/>
      <c r="G24" s="30"/>
      <c r="H24" s="107"/>
      <c r="I24" s="107"/>
      <c r="J24" s="107"/>
      <c r="K24" s="29"/>
      <c r="L24" s="28"/>
    </row>
    <row r="25" spans="1:12" ht="15.75" x14ac:dyDescent="0.25">
      <c r="A25" s="34" t="s">
        <v>89</v>
      </c>
      <c r="B25" s="99">
        <f>B26+B27</f>
        <v>0</v>
      </c>
      <c r="C25" s="99">
        <f t="shared" ref="C25:F25" si="8">C26+C27</f>
        <v>0</v>
      </c>
      <c r="D25" s="99">
        <f t="shared" si="8"/>
        <v>0</v>
      </c>
      <c r="E25" s="33">
        <f t="shared" si="8"/>
        <v>0</v>
      </c>
      <c r="F25" s="47">
        <f t="shared" si="8"/>
        <v>0</v>
      </c>
      <c r="G25" s="30"/>
      <c r="H25" s="107"/>
      <c r="I25" s="107"/>
      <c r="J25" s="107"/>
      <c r="K25" s="29"/>
      <c r="L25" s="28"/>
    </row>
    <row r="26" spans="1:12" ht="31.5" x14ac:dyDescent="0.25">
      <c r="A26" s="32" t="s">
        <v>133</v>
      </c>
      <c r="B26" s="99">
        <f>'1.sz.tábla'!E43</f>
        <v>0</v>
      </c>
      <c r="C26" s="99"/>
      <c r="D26" s="99"/>
      <c r="E26" s="33"/>
      <c r="F26" s="28"/>
      <c r="G26" s="30"/>
      <c r="H26" s="107"/>
      <c r="I26" s="107"/>
      <c r="J26" s="107"/>
      <c r="K26" s="29"/>
      <c r="L26" s="28"/>
    </row>
    <row r="27" spans="1:12" ht="31.5" x14ac:dyDescent="0.25">
      <c r="A27" s="32" t="s">
        <v>134</v>
      </c>
      <c r="B27" s="99">
        <f>'1.sz.tábla'!E44</f>
        <v>0</v>
      </c>
      <c r="C27" s="99"/>
      <c r="D27" s="99"/>
      <c r="E27" s="33"/>
      <c r="F27" s="28"/>
      <c r="G27" s="30"/>
      <c r="H27" s="107"/>
      <c r="I27" s="107"/>
      <c r="J27" s="107"/>
      <c r="K27" s="29"/>
      <c r="L27" s="28"/>
    </row>
    <row r="28" spans="1:12" ht="15.75" x14ac:dyDescent="0.25">
      <c r="A28" s="30"/>
      <c r="B28" s="100"/>
      <c r="C28" s="100"/>
      <c r="D28" s="100"/>
      <c r="E28" s="31"/>
      <c r="F28" s="28"/>
      <c r="G28" s="30"/>
      <c r="H28" s="107"/>
      <c r="I28" s="107"/>
      <c r="J28" s="107"/>
      <c r="K28" s="29"/>
      <c r="L28" s="28"/>
    </row>
    <row r="29" spans="1:12" ht="15.75" x14ac:dyDescent="0.25">
      <c r="A29" s="30"/>
      <c r="B29" s="100"/>
      <c r="C29" s="100"/>
      <c r="D29" s="100"/>
      <c r="E29" s="31"/>
      <c r="F29" s="28"/>
      <c r="G29" s="30"/>
      <c r="H29" s="107"/>
      <c r="I29" s="107"/>
      <c r="J29" s="107"/>
      <c r="K29" s="29"/>
      <c r="L29" s="28"/>
    </row>
    <row r="30" spans="1:12" s="3" customFormat="1" ht="15.75" x14ac:dyDescent="0.25">
      <c r="A30" s="36" t="s">
        <v>136</v>
      </c>
      <c r="B30" s="101">
        <f>B31</f>
        <v>28619290</v>
      </c>
      <c r="C30" s="101">
        <f t="shared" ref="C30:F30" si="9">C31</f>
        <v>30933714</v>
      </c>
      <c r="D30" s="101">
        <f t="shared" si="9"/>
        <v>39076060</v>
      </c>
      <c r="E30" s="13">
        <f t="shared" si="9"/>
        <v>0</v>
      </c>
      <c r="F30" s="183">
        <f t="shared" si="9"/>
        <v>0</v>
      </c>
      <c r="G30" s="36" t="s">
        <v>137</v>
      </c>
      <c r="H30" s="108">
        <f>H31</f>
        <v>0</v>
      </c>
      <c r="I30" s="108">
        <f t="shared" ref="I30:L30" si="10">I31</f>
        <v>0</v>
      </c>
      <c r="J30" s="108">
        <f t="shared" si="10"/>
        <v>0</v>
      </c>
      <c r="K30" s="8">
        <f t="shared" si="10"/>
        <v>0</v>
      </c>
      <c r="L30" s="184">
        <f t="shared" si="10"/>
        <v>0</v>
      </c>
    </row>
    <row r="31" spans="1:12" s="3" customFormat="1" ht="15.75" x14ac:dyDescent="0.25">
      <c r="A31" s="34" t="s">
        <v>173</v>
      </c>
      <c r="B31" s="104">
        <f>B32+B33+B34</f>
        <v>28619290</v>
      </c>
      <c r="C31" s="101">
        <f t="shared" ref="C31:F31" si="11">C32+C33+C34</f>
        <v>30933714</v>
      </c>
      <c r="D31" s="101">
        <f t="shared" si="11"/>
        <v>39076060</v>
      </c>
      <c r="E31" s="13">
        <f t="shared" si="11"/>
        <v>0</v>
      </c>
      <c r="F31" s="183">
        <f t="shared" si="11"/>
        <v>0</v>
      </c>
      <c r="G31" s="34" t="s">
        <v>138</v>
      </c>
      <c r="H31" s="109">
        <f>H32+H33+H34</f>
        <v>0</v>
      </c>
      <c r="I31" s="108">
        <f t="shared" ref="I31:L31" si="12">I32+I33+I34</f>
        <v>0</v>
      </c>
      <c r="J31" s="108">
        <f t="shared" si="12"/>
        <v>0</v>
      </c>
      <c r="K31" s="8">
        <f t="shared" si="12"/>
        <v>0</v>
      </c>
      <c r="L31" s="184">
        <f t="shared" si="12"/>
        <v>0</v>
      </c>
    </row>
    <row r="32" spans="1:12" ht="28.5" customHeight="1" x14ac:dyDescent="0.25">
      <c r="A32" s="30" t="s">
        <v>139</v>
      </c>
      <c r="B32" s="100">
        <f>'3.sz.tábla'!E11</f>
        <v>0</v>
      </c>
      <c r="C32" s="100">
        <f>'3.sz.tábla'!F11</f>
        <v>0</v>
      </c>
      <c r="D32" s="101"/>
      <c r="E32" s="13"/>
      <c r="F32" s="28"/>
      <c r="G32" s="32" t="s">
        <v>171</v>
      </c>
      <c r="H32" s="107">
        <f>'3.sz.tábla'!E23</f>
        <v>0</v>
      </c>
      <c r="I32" s="107">
        <f>'3.sz.tábla'!F23</f>
        <v>0</v>
      </c>
      <c r="J32" s="108"/>
      <c r="K32" s="8"/>
      <c r="L32" s="28"/>
    </row>
    <row r="33" spans="1:12" ht="30" customHeight="1" x14ac:dyDescent="0.25">
      <c r="A33" s="32" t="s">
        <v>140</v>
      </c>
      <c r="B33" s="100">
        <f>'3.sz.tábla'!E12</f>
        <v>0</v>
      </c>
      <c r="C33" s="101"/>
      <c r="D33" s="101"/>
      <c r="E33" s="13"/>
      <c r="F33" s="28"/>
      <c r="G33" s="32" t="s">
        <v>172</v>
      </c>
      <c r="H33" s="107">
        <f>'3.sz.tábla'!E24</f>
        <v>0</v>
      </c>
      <c r="I33" s="107">
        <f>'3.sz.tábla'!F24</f>
        <v>0</v>
      </c>
      <c r="J33" s="108"/>
      <c r="K33" s="8"/>
      <c r="L33" s="28"/>
    </row>
    <row r="34" spans="1:12" ht="15.75" x14ac:dyDescent="0.25">
      <c r="A34" s="30" t="s">
        <v>141</v>
      </c>
      <c r="B34" s="100">
        <f>'3.sz.tábla'!E13</f>
        <v>28619290</v>
      </c>
      <c r="C34" s="100">
        <f>'3.sz.tábla'!F13</f>
        <v>30933714</v>
      </c>
      <c r="D34" s="100">
        <f>'3.sz.tábla'!G13</f>
        <v>39076060</v>
      </c>
      <c r="E34" s="13"/>
      <c r="F34" s="28"/>
      <c r="G34" s="30" t="s">
        <v>141</v>
      </c>
      <c r="H34" s="107">
        <f>'3.sz.tábla'!E25</f>
        <v>0</v>
      </c>
      <c r="I34" s="107">
        <f>'3.sz.tábla'!F25</f>
        <v>0</v>
      </c>
      <c r="J34" s="108"/>
      <c r="K34" s="8"/>
      <c r="L34" s="28"/>
    </row>
    <row r="35" spans="1:12" ht="15.75" x14ac:dyDescent="0.25">
      <c r="A35" s="30"/>
      <c r="B35" s="100"/>
      <c r="C35" s="100"/>
      <c r="D35" s="100"/>
      <c r="E35" s="31"/>
      <c r="F35" s="28"/>
      <c r="G35" s="30"/>
      <c r="H35" s="107"/>
      <c r="I35" s="107"/>
      <c r="J35" s="107"/>
      <c r="K35" s="29"/>
      <c r="L35" s="28"/>
    </row>
    <row r="36" spans="1:12" ht="15.75" x14ac:dyDescent="0.25">
      <c r="A36" s="30"/>
      <c r="B36" s="100"/>
      <c r="C36" s="100"/>
      <c r="D36" s="100"/>
      <c r="E36" s="31"/>
      <c r="F36" s="28"/>
      <c r="G36" s="30"/>
      <c r="H36" s="107"/>
      <c r="I36" s="107"/>
      <c r="J36" s="107"/>
      <c r="K36" s="29"/>
      <c r="L36" s="28"/>
    </row>
    <row r="37" spans="1:12" ht="15.75" x14ac:dyDescent="0.25">
      <c r="A37" s="30"/>
      <c r="B37" s="100"/>
      <c r="C37" s="100"/>
      <c r="D37" s="100"/>
      <c r="E37" s="31"/>
      <c r="F37" s="28"/>
      <c r="G37" s="30"/>
      <c r="H37" s="107"/>
      <c r="I37" s="107"/>
      <c r="J37" s="107"/>
      <c r="K37" s="29"/>
      <c r="L37" s="28"/>
    </row>
    <row r="38" spans="1:12" ht="16.5" thickBot="1" x14ac:dyDescent="0.3">
      <c r="A38" s="37" t="s">
        <v>142</v>
      </c>
      <c r="B38" s="102">
        <f>B8+B30</f>
        <v>35545810</v>
      </c>
      <c r="C38" s="102">
        <f t="shared" ref="C38:F38" si="13">C8+C30</f>
        <v>37860234</v>
      </c>
      <c r="D38" s="102">
        <f t="shared" si="13"/>
        <v>51144580</v>
      </c>
      <c r="E38" s="38">
        <f t="shared" si="13"/>
        <v>0</v>
      </c>
      <c r="F38" s="48">
        <f t="shared" si="13"/>
        <v>0</v>
      </c>
      <c r="G38" s="37" t="s">
        <v>143</v>
      </c>
      <c r="H38" s="110">
        <f>H8+H30</f>
        <v>35545810</v>
      </c>
      <c r="I38" s="110">
        <f t="shared" ref="I38:L38" si="14">I8+I30</f>
        <v>37860234</v>
      </c>
      <c r="J38" s="110">
        <f t="shared" si="14"/>
        <v>51144580</v>
      </c>
      <c r="K38" s="39">
        <f t="shared" si="14"/>
        <v>0</v>
      </c>
      <c r="L38" s="50">
        <f t="shared" si="14"/>
        <v>0</v>
      </c>
    </row>
  </sheetData>
  <mergeCells count="5">
    <mergeCell ref="A4:L4"/>
    <mergeCell ref="G6:L6"/>
    <mergeCell ref="A6:F6"/>
    <mergeCell ref="A2:L2"/>
    <mergeCell ref="A1:L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1.sz.tábla</vt:lpstr>
      <vt:lpstr>2.sz.tábla</vt:lpstr>
      <vt:lpstr>3.sz.tábla</vt:lpstr>
      <vt:lpstr>4.sz.tábla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2026-02-12T08:34:22Z</dcterms:modified>
</cp:coreProperties>
</file>