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6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</sheets>
  <calcPr calcId="152511"/>
</workbook>
</file>

<file path=xl/calcChain.xml><?xml version="1.0" encoding="utf-8"?>
<calcChain xmlns="http://schemas.openxmlformats.org/spreadsheetml/2006/main">
  <c r="D36" i="7" l="1"/>
  <c r="D51" i="7"/>
  <c r="C51" i="7"/>
  <c r="D45" i="7"/>
  <c r="D52" i="7" s="1"/>
  <c r="D53" i="7" s="1"/>
  <c r="C45" i="7"/>
  <c r="C52" i="7" s="1"/>
  <c r="D33" i="7"/>
  <c r="C33" i="7"/>
  <c r="D29" i="7"/>
  <c r="C29" i="7"/>
  <c r="D24" i="7"/>
  <c r="C24" i="7"/>
  <c r="D17" i="7"/>
  <c r="C17" i="7"/>
  <c r="D13" i="7"/>
  <c r="C13" i="7"/>
  <c r="D37" i="6"/>
  <c r="C37" i="6"/>
  <c r="D30" i="6"/>
  <c r="D42" i="6" s="1"/>
  <c r="C30" i="6"/>
  <c r="C42" i="6" s="1"/>
  <c r="D24" i="6"/>
  <c r="C24" i="6"/>
  <c r="D20" i="6"/>
  <c r="C20" i="6"/>
  <c r="D15" i="6"/>
  <c r="C15" i="6"/>
  <c r="D12" i="6"/>
  <c r="C12" i="6"/>
  <c r="D7" i="6"/>
  <c r="C7" i="6"/>
  <c r="C29" i="6" s="1"/>
  <c r="C19" i="5"/>
  <c r="C16" i="5"/>
  <c r="C20" i="5" s="1"/>
  <c r="C12" i="5"/>
  <c r="C9" i="5"/>
  <c r="C13" i="5" s="1"/>
  <c r="C21" i="5" s="1"/>
  <c r="C36" i="7" l="1"/>
  <c r="C53" i="7" s="1"/>
  <c r="D29" i="6"/>
  <c r="C10" i="4" l="1"/>
  <c r="D10" i="4"/>
  <c r="E10" i="4"/>
  <c r="F10" i="4"/>
  <c r="C11" i="4"/>
  <c r="D11" i="4"/>
  <c r="E11" i="4"/>
  <c r="F11" i="4"/>
  <c r="C32" i="4"/>
  <c r="D32" i="4"/>
  <c r="E32" i="4"/>
  <c r="F32" i="4"/>
  <c r="K16" i="4"/>
  <c r="L16" i="4"/>
  <c r="K10" i="4"/>
  <c r="L10" i="4"/>
  <c r="K11" i="4"/>
  <c r="L11" i="4"/>
  <c r="K12" i="4"/>
  <c r="L12" i="4"/>
  <c r="E34" i="4"/>
  <c r="F34" i="4"/>
  <c r="E18" i="4"/>
  <c r="F18" i="4"/>
  <c r="E19" i="4"/>
  <c r="F19" i="4"/>
  <c r="E20" i="4"/>
  <c r="F20" i="4"/>
  <c r="I29" i="3"/>
  <c r="I20" i="3"/>
  <c r="I8" i="3"/>
  <c r="I45" i="1"/>
  <c r="I46" i="1"/>
  <c r="I31" i="1"/>
  <c r="I38" i="2"/>
  <c r="I39" i="2"/>
  <c r="I40" i="2"/>
  <c r="I26" i="2"/>
  <c r="I13" i="2"/>
  <c r="I9" i="2"/>
  <c r="H29" i="3" l="1"/>
  <c r="H20" i="3"/>
  <c r="H8" i="3"/>
  <c r="G8" i="3"/>
  <c r="H38" i="2"/>
  <c r="H39" i="2"/>
  <c r="H40" i="2"/>
  <c r="H45" i="1"/>
  <c r="H46" i="1"/>
  <c r="H31" i="1"/>
  <c r="F29" i="3" l="1"/>
  <c r="G29" i="3"/>
  <c r="D20" i="4" l="1"/>
  <c r="J16" i="4"/>
  <c r="J10" i="4"/>
  <c r="J11" i="4"/>
  <c r="J12" i="4"/>
  <c r="D34" i="4"/>
  <c r="D17" i="4"/>
  <c r="D16" i="4" s="1"/>
  <c r="D18" i="4"/>
  <c r="D19" i="4"/>
  <c r="G20" i="3"/>
  <c r="G38" i="2"/>
  <c r="G39" i="2"/>
  <c r="G40" i="2"/>
  <c r="G45" i="1"/>
  <c r="G46" i="1"/>
  <c r="G47" i="1"/>
  <c r="D29" i="3" l="1"/>
  <c r="D26" i="2" l="1"/>
  <c r="D40" i="2" s="1"/>
  <c r="D13" i="2"/>
  <c r="D9" i="2"/>
  <c r="D38" i="2" s="1"/>
  <c r="D45" i="1"/>
  <c r="D46" i="1" s="1"/>
  <c r="D31" i="1"/>
  <c r="D39" i="2" l="1"/>
  <c r="C18" i="4"/>
  <c r="C19" i="4"/>
  <c r="H22" i="3" l="1"/>
  <c r="H21" i="3" s="1"/>
  <c r="H26" i="3" s="1"/>
  <c r="I22" i="3"/>
  <c r="I21" i="3" s="1"/>
  <c r="I26" i="3" s="1"/>
  <c r="G22" i="3"/>
  <c r="G21" i="3" s="1"/>
  <c r="G26" i="3" s="1"/>
  <c r="C34" i="4"/>
  <c r="E10" i="3" l="1"/>
  <c r="F10" i="3"/>
  <c r="F22" i="2" l="1"/>
  <c r="I14" i="4" s="1"/>
  <c r="I32" i="4"/>
  <c r="I33" i="4"/>
  <c r="I34" i="4"/>
  <c r="I11" i="4"/>
  <c r="B32" i="4"/>
  <c r="C20" i="4"/>
  <c r="F32" i="2"/>
  <c r="I17" i="4" s="1"/>
  <c r="F37" i="1"/>
  <c r="C21" i="4" s="1"/>
  <c r="F32" i="1"/>
  <c r="C17" i="4" s="1"/>
  <c r="G32" i="1"/>
  <c r="G31" i="1" s="1"/>
  <c r="G24" i="1"/>
  <c r="F28" i="1"/>
  <c r="C15" i="4" s="1"/>
  <c r="F25" i="1"/>
  <c r="C14" i="4" s="1"/>
  <c r="F21" i="1"/>
  <c r="F47" i="1" s="1"/>
  <c r="G22" i="1"/>
  <c r="G21" i="1" s="1"/>
  <c r="F17" i="1"/>
  <c r="G17" i="1"/>
  <c r="F9" i="1"/>
  <c r="G9" i="1"/>
  <c r="G8" i="1" s="1"/>
  <c r="H9" i="1"/>
  <c r="H8" i="1" s="1"/>
  <c r="I9" i="1"/>
  <c r="I8" i="1" s="1"/>
  <c r="F31" i="1"/>
  <c r="C12" i="4" l="1"/>
  <c r="C16" i="4"/>
  <c r="C13" i="4"/>
  <c r="F24" i="1"/>
  <c r="F8" i="1"/>
  <c r="C9" i="4"/>
  <c r="H11" i="4"/>
  <c r="H34" i="4"/>
  <c r="H33" i="4"/>
  <c r="H32" i="4"/>
  <c r="B34" i="4"/>
  <c r="B33" i="4"/>
  <c r="B27" i="4"/>
  <c r="B26" i="4"/>
  <c r="B24" i="4"/>
  <c r="B23" i="4"/>
  <c r="B20" i="4"/>
  <c r="B19" i="4"/>
  <c r="B18" i="4"/>
  <c r="F46" i="1" l="1"/>
  <c r="F45" i="1"/>
  <c r="F8" i="3" s="1"/>
  <c r="E32" i="2"/>
  <c r="H17" i="4" s="1"/>
  <c r="E36" i="2"/>
  <c r="H18" i="4" s="1"/>
  <c r="E22" i="2"/>
  <c r="H14" i="4" s="1"/>
  <c r="I31" i="4" l="1"/>
  <c r="I30" i="4" s="1"/>
  <c r="J31" i="4"/>
  <c r="J30" i="4" s="1"/>
  <c r="K31" i="4"/>
  <c r="L31" i="4"/>
  <c r="L30" i="4" s="1"/>
  <c r="K30" i="4"/>
  <c r="J15" i="4"/>
  <c r="K15" i="4"/>
  <c r="L15" i="4"/>
  <c r="J9" i="4"/>
  <c r="K9" i="4"/>
  <c r="K8" i="4" s="1"/>
  <c r="K38" i="4" s="1"/>
  <c r="L9" i="4"/>
  <c r="L8" i="4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E16" i="4"/>
  <c r="F16" i="4"/>
  <c r="D13" i="4"/>
  <c r="E13" i="4"/>
  <c r="F13" i="4"/>
  <c r="C8" i="4"/>
  <c r="D9" i="4"/>
  <c r="E9" i="4"/>
  <c r="E8" i="4" s="1"/>
  <c r="E38" i="4" s="1"/>
  <c r="F9" i="4"/>
  <c r="B25" i="4"/>
  <c r="B22" i="4"/>
  <c r="F22" i="3"/>
  <c r="F21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6" i="2"/>
  <c r="G36" i="2"/>
  <c r="H36" i="2"/>
  <c r="G32" i="2"/>
  <c r="H32" i="2"/>
  <c r="F26" i="2"/>
  <c r="G26" i="2"/>
  <c r="H26" i="2"/>
  <c r="E26" i="2"/>
  <c r="G22" i="2"/>
  <c r="H22" i="2"/>
  <c r="F19" i="2"/>
  <c r="I13" i="4" s="1"/>
  <c r="G19" i="2"/>
  <c r="H19" i="2"/>
  <c r="F13" i="2"/>
  <c r="I12" i="4" s="1"/>
  <c r="G13" i="2"/>
  <c r="H13" i="2"/>
  <c r="F9" i="2"/>
  <c r="G9" i="2"/>
  <c r="H9" i="2"/>
  <c r="E19" i="2"/>
  <c r="H13" i="4" s="1"/>
  <c r="E13" i="2"/>
  <c r="H12" i="4" s="1"/>
  <c r="E9" i="2"/>
  <c r="J8" i="4" l="1"/>
  <c r="J38" i="4" s="1"/>
  <c r="L38" i="4"/>
  <c r="F8" i="4"/>
  <c r="F38" i="4" s="1"/>
  <c r="D8" i="4"/>
  <c r="D38" i="4" s="1"/>
  <c r="C38" i="4"/>
  <c r="F40" i="2"/>
  <c r="I16" i="4"/>
  <c r="I15" i="4" s="1"/>
  <c r="H16" i="4"/>
  <c r="H15" i="4" s="1"/>
  <c r="E40" i="2"/>
  <c r="E38" i="2"/>
  <c r="I10" i="4"/>
  <c r="I9" i="4" s="1"/>
  <c r="F38" i="2"/>
  <c r="H10" i="4"/>
  <c r="H9" i="4" s="1"/>
  <c r="E42" i="1"/>
  <c r="E39" i="1"/>
  <c r="E37" i="1"/>
  <c r="B21" i="4" s="1"/>
  <c r="E32" i="1"/>
  <c r="E28" i="1"/>
  <c r="B15" i="4" s="1"/>
  <c r="E25" i="1"/>
  <c r="E21" i="1"/>
  <c r="B12" i="4" s="1"/>
  <c r="E17" i="1"/>
  <c r="B11" i="4" s="1"/>
  <c r="E9" i="1"/>
  <c r="B10" i="4" s="1"/>
  <c r="F20" i="3" l="1"/>
  <c r="F39" i="2"/>
  <c r="E20" i="3"/>
  <c r="E26" i="3" s="1"/>
  <c r="E39" i="2"/>
  <c r="F26" i="3"/>
  <c r="H8" i="4"/>
  <c r="H38" i="4" s="1"/>
  <c r="I8" i="4"/>
  <c r="I38" i="4" s="1"/>
  <c r="B9" i="4"/>
  <c r="E47" i="1"/>
  <c r="E24" i="1"/>
  <c r="B14" i="4"/>
  <c r="B13" i="4" s="1"/>
  <c r="E31" i="1"/>
  <c r="B17" i="4"/>
  <c r="B16" i="4" s="1"/>
  <c r="E8" i="1"/>
  <c r="E45" i="1" l="1"/>
  <c r="E8" i="3" s="1"/>
  <c r="E29" i="3" s="1"/>
  <c r="E46" i="1"/>
  <c r="B8" i="4"/>
  <c r="B38" i="4" s="1"/>
  <c r="E14" i="3" l="1"/>
</calcChain>
</file>

<file path=xl/sharedStrings.xml><?xml version="1.0" encoding="utf-8"?>
<sst xmlns="http://schemas.openxmlformats.org/spreadsheetml/2006/main" count="504" uniqueCount="339">
  <si>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</si>
  <si>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</si>
  <si>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</si>
  <si>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</si>
  <si>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</si>
  <si>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</si>
  <si>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</si>
  <si>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</si>
  <si>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</si>
  <si>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</si>
  <si>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</si>
  <si>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</si>
  <si>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</si>
  <si>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</si>
  <si>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</si>
  <si>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</si>
  <si>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</si>
  <si>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</si>
  <si>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</si>
  <si>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</si>
  <si>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</si>
  <si>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</si>
  <si>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</si>
  <si>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</si>
  <si>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</si>
  <si>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</si>
  <si>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</si>
  <si>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</si>
  <si>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</si>
  <si>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</si>
  <si>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</si>
  <si>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</si>
  <si>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</si>
  <si>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</si>
  <si>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</si>
  <si>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</si>
  <si>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</si>
  <si>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</si>
  <si>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</si>
  <si>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</si>
  <si>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</si>
  <si>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</si>
  <si>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</si>
  <si>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</si>
  <si>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</si>
  <si>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</si>
  <si>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</si>
  <si>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</si>
  <si>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</si>
  <si>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</si>
  <si>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</si>
  <si>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</si>
  <si>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</si>
  <si>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</si>
  <si>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</si>
  <si>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</si>
  <si>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</si>
  <si>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</si>
  <si>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</si>
  <si>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</si>
  <si>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</si>
  <si>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</si>
  <si>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</si>
  <si>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</si>
  <si>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</si>
  <si>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</si>
  <si>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</si>
  <si>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</si>
  <si>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</si>
  <si>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</si>
  <si>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</si>
  <si>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</si>
  <si>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</si>
  <si>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</si>
  <si>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</si>
  <si>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</si>
  <si>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</si>
  <si>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</si>
  <si>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</si>
  <si>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</si>
  <si>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</si>
  <si>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</si>
  <si>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</si>
  <si>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B4</t>
  </si>
  <si>
    <t>V. Felhalmozási bevételek</t>
  </si>
  <si>
    <t>B5</t>
  </si>
  <si>
    <t>1. Értékesítéből származó bevételek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</si>
  <si>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</si>
  <si>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</si>
  <si>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</si>
  <si>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</si>
  <si>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</si>
  <si>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</si>
  <si>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</si>
  <si>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</si>
  <si>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</si>
  <si>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</si>
  <si>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</si>
  <si>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</si>
  <si>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</si>
  <si>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</si>
  <si>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</si>
  <si>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</si>
  <si>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</si>
  <si>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</si>
  <si>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</si>
  <si>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</si>
  <si>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</si>
  <si>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</si>
  <si>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</si>
  <si>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</si>
  <si>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</si>
  <si>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</si>
  <si>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</si>
  <si>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</si>
  <si>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</si>
  <si>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</si>
  <si>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</si>
  <si>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</si>
  <si>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</si>
  <si>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</si>
  <si>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</si>
  <si>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</si>
  <si>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</si>
  <si>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</si>
  <si>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</si>
  <si>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</si>
  <si>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</si>
  <si>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</si>
  <si>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</si>
  <si>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</si>
  <si>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</si>
  <si>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</si>
  <si>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</si>
  <si>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</si>
  <si>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</si>
  <si>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BEVÉTELK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</si>
  <si>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</si>
  <si>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</si>
  <si>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</si>
  <si>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</si>
  <si>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</si>
  <si>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</si>
  <si>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</si>
  <si>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</si>
  <si>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</si>
  <si>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</si>
  <si>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</si>
  <si>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</si>
  <si>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</si>
  <si>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</si>
  <si>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</si>
  <si>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</si>
  <si>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</si>
  <si>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</si>
  <si>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</si>
  <si>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</si>
  <si>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</si>
  <si>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</si>
  <si>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</si>
  <si>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</si>
  <si>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</si>
  <si>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</si>
  <si>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</si>
  <si>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</si>
  <si>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</si>
  <si>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</si>
  <si>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</si>
  <si>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</si>
  <si>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</si>
  <si>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2. Ellátási díj</t>
  </si>
  <si>
    <t>1. Hitel-, kölcsöntörlesztés államháztartáson kívülre</t>
  </si>
  <si>
    <t>2. Államháztartáson belüli megelőlegezések visszafizetése</t>
  </si>
  <si>
    <t>I. Belföldi finanszírozási bevétel</t>
  </si>
  <si>
    <t>1.2 Államháztartáson belüli megelőlegezések</t>
  </si>
  <si>
    <t>1.1 Hitel-, kölcsöntörlesztés államháztartáson kívülre</t>
  </si>
  <si>
    <t>8.1 Tartalék</t>
  </si>
  <si>
    <t>7.3 Felújítási célú előzetesen felszámított áfa</t>
  </si>
  <si>
    <t>6.5 Beruházási célú előzetesen felszámított áfa</t>
  </si>
  <si>
    <t>1.3 Települési önkormányzat egyes szociális és gyermekjóléti  támogatása</t>
  </si>
  <si>
    <t xml:space="preserve"> 1.7 Elszámolásból származó bevételek</t>
  </si>
  <si>
    <t xml:space="preserve">   2.2 Társadalombiztosítási alapok</t>
  </si>
  <si>
    <t xml:space="preserve">   2.1 Eu-s programok és azok hazai finanszírozása</t>
  </si>
  <si>
    <t xml:space="preserve">   2.3 Elkülönített állami pénzalapok</t>
  </si>
  <si>
    <t>1.1 Eu-s programok és azok hazai finanszírozása</t>
  </si>
  <si>
    <t xml:space="preserve">   1.1 Állandó jelleggel végzett iparűzési tevékenység után fizetendő helyi iparűzési adó</t>
  </si>
  <si>
    <t xml:space="preserve"> 2.1 Bírság</t>
  </si>
  <si>
    <t xml:space="preserve">  2.2 Talajterhelési díj</t>
  </si>
  <si>
    <t xml:space="preserve">  1.1 Tárgyieszköz bérbeadásából származó bevételek</t>
  </si>
  <si>
    <t>Gondozási Központ 2025. évi kötségvetési  bevétele - forrásonként</t>
  </si>
  <si>
    <t xml:space="preserve"> Gondozási Központ 2025. évi  költségvetési kiadása - kiadási jogcím szerint</t>
  </si>
  <si>
    <t>Gondozási Központ 2025. évi költségvetési egyenleg megállapítása</t>
  </si>
  <si>
    <t>Gondozási Központ 2025. évi költségvetésének mérlege</t>
  </si>
  <si>
    <t>2024.évi teljesítés</t>
  </si>
  <si>
    <t>2025.évi előirányzatok</t>
  </si>
  <si>
    <t>2025. évi előirányzatok</t>
  </si>
  <si>
    <t>6.  melléklet  1. számú tábla</t>
  </si>
  <si>
    <t>6. melléklet 2. számú tábla</t>
  </si>
  <si>
    <t>6.  melléklet 3. számú tábla</t>
  </si>
  <si>
    <t>6. melléklet 4. számú tábla</t>
  </si>
  <si>
    <t>teljesítés</t>
  </si>
  <si>
    <t>6. melléklet  a /2026. (V. 27.) önkormányzati rendelethez</t>
  </si>
  <si>
    <t>6. melléklet  a/2026. (V. 27.) önkormányzati rendelethez</t>
  </si>
  <si>
    <t>6. melléklet  a /2026. (V 27.) önkormányzati rendelethez</t>
  </si>
  <si>
    <t>6. számú melléklet  5. számú tábla</t>
  </si>
  <si>
    <t>adatok Ft-ban</t>
  </si>
  <si>
    <t>01. Alaptevékenység költségvetési bevételei</t>
  </si>
  <si>
    <t>02. Alaptevékenység költségvetési kiadásai</t>
  </si>
  <si>
    <t>I. Alaptevékenység költségvetési egyenelege</t>
  </si>
  <si>
    <t>03. Alaptevékenység finanszírozási bevételei</t>
  </si>
  <si>
    <t>04. Alaptevékenység finanszírozási kiadásai</t>
  </si>
  <si>
    <t>II. Alaptevékenység finanszírozási egyenlege</t>
  </si>
  <si>
    <t>A) Alaptevékenység maradványa</t>
  </si>
  <si>
    <t>05. Vállalkozási tevékenység költségvetési bevételei</t>
  </si>
  <si>
    <t>06. Vállalkozási tevékenység költségvetési kiadásai</t>
  </si>
  <si>
    <t>III. Vállalkozási tevékenység költségvetési egyenlege</t>
  </si>
  <si>
    <t>07.Vállalkozási tevékenység finanszírozási bevételei</t>
  </si>
  <si>
    <t>08. Vállalkozási tevékenység finanszírozási kiadásai</t>
  </si>
  <si>
    <t>IV. Vállalkozási tevékenység finanszírozási egyenlege</t>
  </si>
  <si>
    <t xml:space="preserve">B) Vállalkozási tevékenység maradványa </t>
  </si>
  <si>
    <t xml:space="preserve">C) Összes maradvány </t>
  </si>
  <si>
    <t>D) Alaptevékenység kötelezettségvállalással terhelt maradványa</t>
  </si>
  <si>
    <t>E) Alaptevékenység szabad maradványa</t>
  </si>
  <si>
    <t>F) Vállalkozási tevékenységet terhelő befizetési kötelezettség (B*0,09)</t>
  </si>
  <si>
    <t>G) Vállalkozási tevékenység felhasználható maradványa</t>
  </si>
  <si>
    <t>6.  melléklet  6. számú tábla</t>
  </si>
  <si>
    <t>megnevezés</t>
  </si>
  <si>
    <t>előző időszak</t>
  </si>
  <si>
    <t>tárgyidőszak</t>
  </si>
  <si>
    <t>2024.év</t>
  </si>
  <si>
    <t>A)</t>
  </si>
  <si>
    <t>Nemzeti vagyonba tartozó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</si>
  <si>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</si>
  <si>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</si>
  <si>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</si>
  <si>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</si>
  <si>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</si>
  <si>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</si>
  <si>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</si>
  <si>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Koncesszióba,vagyonkezelésbe adott eszközök</t>
  </si>
  <si>
    <t>B)</t>
  </si>
  <si>
    <t>Nemzati vagyonba tartozó torgóeszközök</t>
  </si>
  <si>
    <t>Készletek</t>
  </si>
  <si>
    <t>Értékpapírok</t>
  </si>
  <si>
    <t>C)</t>
  </si>
  <si>
    <t>Pénzeszközök</t>
  </si>
  <si>
    <t>Lekötött betétek</t>
  </si>
  <si>
    <t>Pénztárak, csekkek, betétkönyvek</t>
  </si>
  <si>
    <t>Forintszámlák</t>
  </si>
  <si>
    <t>Devizaszámlák</t>
  </si>
  <si>
    <t xml:space="preserve">D) </t>
  </si>
  <si>
    <t>Követelések</t>
  </si>
  <si>
    <t>Költségvetési években esedékes követelések</t>
  </si>
  <si>
    <t>Költségvetési évet követően esedékes követelések</t>
  </si>
  <si>
    <t>Követelés jellegű sajátos elszámolások</t>
  </si>
  <si>
    <t>E)</t>
  </si>
  <si>
    <t>Egyéb sajátos elszámolások</t>
  </si>
  <si>
    <t>Előzetesen felszámított általános forgalmi adó elszámolása</t>
  </si>
  <si>
    <t>Fizetenő általános forgalmi adó elszámolása</t>
  </si>
  <si>
    <t>Egyéb sajátos eszközoldali elszámolások</t>
  </si>
  <si>
    <t>F)</t>
  </si>
  <si>
    <t>Aktív időbeli elhatárolások</t>
  </si>
  <si>
    <t>ESZKÖZÖK ÖSSZESEN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</si>
  <si>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</si>
  <si>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</si>
  <si>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</si>
  <si>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</si>
  <si>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</si>
  <si>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</si>
  <si>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</si>
  <si>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</si>
  <si>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</si>
  <si>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</si>
  <si>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</si>
  <si>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</si>
  <si>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</si>
  <si>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</si>
  <si>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</si>
  <si>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J)</t>
  </si>
  <si>
    <t>Passzív időbeli elhatárolások</t>
  </si>
  <si>
    <t>FORRÁSOK ÖSSZESEN</t>
  </si>
  <si>
    <t>6.  melléklet  7. számú tábla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</si>
  <si>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</si>
  <si>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</si>
  <si>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</si>
  <si>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</si>
  <si>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</si>
  <si>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</si>
  <si>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</t>
  </si>
  <si>
    <t>04.</t>
  </si>
  <si>
    <t>Saját termelésű készletek állományváltozása</t>
  </si>
  <si>
    <t>05.</t>
  </si>
  <si>
    <t>Saját előállítású eszközök aktivált értéke</t>
  </si>
  <si>
    <t>Aktivált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</si>
  <si>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</si>
  <si>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</si>
  <si>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</si>
  <si>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</si>
  <si>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</si>
  <si>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</si>
  <si>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</si>
  <si>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</si>
  <si>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</si>
  <si>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</si>
  <si>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</si>
  <si>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</si>
  <si>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</si>
  <si>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</si>
  <si>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</si>
  <si>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</si>
  <si>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</si>
  <si>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</si>
  <si>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VI.</t>
  </si>
  <si>
    <t>Értékcsökkenés leírás</t>
  </si>
  <si>
    <t>VII.</t>
  </si>
  <si>
    <t>Egyéb ráfordítás</t>
  </si>
  <si>
    <t>TEVÉKENYSÉG EREDMÉNYE</t>
  </si>
  <si>
    <t>Kapott (járó) osztalék és részesedés</t>
  </si>
  <si>
    <t>Részesedésből származó eredményszemléletű bevételek árfolyamnyeresége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</si>
  <si>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</si>
  <si>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</si>
  <si>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egyéb eredményszemléletű bevételei</t>
  </si>
  <si>
    <t>VIII.</t>
  </si>
  <si>
    <t>Pénzügyi műveletek eredményszemléletű bevételei</t>
  </si>
  <si>
    <t>Részesedésből származó ráfordítások, árfolyamveszteségek</t>
  </si>
  <si>
    <t>Befektetett pénzügyi eszközökből származó ráfordítások, árfolyamveszteségek</t>
  </si>
  <si>
    <t>Fizetendő kamatok és kamatjellegű ráfordítások</t>
  </si>
  <si>
    <t>Részesedésk, értékpapírok, pénzeszközök értékvesztése</t>
  </si>
  <si>
    <t>Pénzügyi műveletek egyéb ráfordításai</t>
  </si>
  <si>
    <t>IX.</t>
  </si>
  <si>
    <t>Pénzügyi műveletek ráfordításai</t>
  </si>
  <si>
    <t>PÉNZÜGYI MŰVELETEK EREDMÉNYE</t>
  </si>
  <si>
    <t>MÉRLEG SZERINTI EREDMÉNY</t>
  </si>
  <si>
    <t>6.  melléklet  /2026.(V.27.) önkormányzati rendelethez</t>
  </si>
  <si>
    <t>A Gondozási Központ 2025.évi maradványkimutatása</t>
  </si>
  <si>
    <t>A Gondozási Központ 2025. évi mérlege</t>
  </si>
  <si>
    <t>2025.év</t>
  </si>
  <si>
    <t>6.  melléklet  6/2026.(V.27.) önkormányzati rendelethez</t>
  </si>
  <si>
    <t>A Gondozási Központ 2025.évi eredménykimutatása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</si>
</sst>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3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0" fillId="0" borderId="15" xfId="0" applyBorder="1" applyAlignment="1">
      <alignment horizontal="left" indent="1"/>
    </xf>
    <xf numFmtId="0" fontId="0" fillId="0" borderId="6" xfId="0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left" vertical="center"/>
    </xf>
    <xf numFmtId="0" fontId="5" fillId="0" borderId="11" xfId="0" applyFont="1" applyBorder="1"/>
    <xf numFmtId="0" fontId="10" fillId="0" borderId="4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/>
    <xf numFmtId="0" fontId="10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0" fillId="0" borderId="30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1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4" fontId="7" fillId="0" borderId="0" xfId="0" applyNumberFormat="1" applyFont="1"/>
    <xf numFmtId="0" fontId="16" fillId="0" borderId="29" xfId="0" applyFont="1" applyBorder="1" applyAlignment="1">
      <alignment horizontal="center"/>
    </xf>
    <xf numFmtId="0" fontId="18" fillId="0" borderId="0" xfId="0" applyFont="1"/>
    <xf numFmtId="0" fontId="19" fillId="0" borderId="28" xfId="0" applyFont="1" applyBorder="1" applyAlignment="1">
      <alignment horizontal="center"/>
    </xf>
    <xf numFmtId="0" fontId="2" fillId="0" borderId="0" xfId="0" applyFont="1"/>
    <xf numFmtId="0" fontId="17" fillId="0" borderId="29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20" fillId="0" borderId="42" xfId="0" applyFont="1" applyBorder="1" applyAlignment="1">
      <alignment horizontal="left" vertical="center"/>
    </xf>
    <xf numFmtId="0" fontId="20" fillId="0" borderId="0" xfId="0" applyFont="1"/>
    <xf numFmtId="0" fontId="21" fillId="0" borderId="38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5" xfId="1" applyNumberFormat="1" applyFont="1" applyBorder="1" applyAlignment="1">
      <alignment horizontal="left" indent="1"/>
    </xf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1" fillId="0" borderId="33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0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2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5" fillId="0" borderId="26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17" xfId="1" applyNumberFormat="1" applyFont="1" applyBorder="1"/>
    <xf numFmtId="164" fontId="5" fillId="0" borderId="17" xfId="1" applyNumberFormat="1" applyFont="1" applyBorder="1"/>
    <xf numFmtId="164" fontId="5" fillId="0" borderId="24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17" xfId="1" applyNumberFormat="1" applyFont="1" applyBorder="1"/>
    <xf numFmtId="164" fontId="5" fillId="0" borderId="5" xfId="1" applyNumberFormat="1" applyFont="1" applyBorder="1"/>
    <xf numFmtId="164" fontId="5" fillId="0" borderId="27" xfId="1" applyNumberFormat="1" applyFont="1" applyBorder="1"/>
    <xf numFmtId="164" fontId="3" fillId="0" borderId="15" xfId="1" applyNumberFormat="1" applyFont="1" applyBorder="1"/>
    <xf numFmtId="164" fontId="5" fillId="0" borderId="15" xfId="1" applyNumberFormat="1" applyFont="1" applyBorder="1"/>
    <xf numFmtId="164" fontId="10" fillId="0" borderId="15" xfId="1" applyNumberFormat="1" applyFont="1" applyBorder="1"/>
    <xf numFmtId="164" fontId="5" fillId="0" borderId="25" xfId="1" applyNumberFormat="1" applyFont="1" applyBorder="1"/>
    <xf numFmtId="164" fontId="16" fillId="0" borderId="16" xfId="1" applyNumberFormat="1" applyFont="1" applyBorder="1" applyAlignment="1">
      <alignment horizontal="center"/>
    </xf>
    <xf numFmtId="164" fontId="13" fillId="0" borderId="48" xfId="1" applyNumberFormat="1" applyFont="1" applyBorder="1" applyAlignment="1">
      <alignment horizontal="center"/>
    </xf>
    <xf numFmtId="164" fontId="13" fillId="0" borderId="24" xfId="1" applyNumberFormat="1" applyFont="1" applyBorder="1" applyAlignment="1">
      <alignment horizontal="center"/>
    </xf>
    <xf numFmtId="164" fontId="16" fillId="0" borderId="26" xfId="1" applyNumberFormat="1" applyFont="1" applyBorder="1" applyAlignment="1">
      <alignment horizontal="center"/>
    </xf>
    <xf numFmtId="164" fontId="19" fillId="0" borderId="49" xfId="1" applyNumberFormat="1" applyFont="1" applyBorder="1" applyAlignment="1">
      <alignment horizontal="center"/>
    </xf>
    <xf numFmtId="164" fontId="17" fillId="0" borderId="16" xfId="0" applyNumberFormat="1" applyFont="1" applyBorder="1"/>
    <xf numFmtId="164" fontId="17" fillId="0" borderId="24" xfId="0" applyNumberFormat="1" applyFont="1" applyBorder="1"/>
    <xf numFmtId="164" fontId="16" fillId="0" borderId="1" xfId="1" applyNumberFormat="1" applyFont="1" applyBorder="1" applyAlignment="1">
      <alignment horizontal="center"/>
    </xf>
    <xf numFmtId="164" fontId="13" fillId="0" borderId="10" xfId="1" applyNumberFormat="1" applyFont="1" applyBorder="1" applyAlignment="1">
      <alignment horizontal="center"/>
    </xf>
    <xf numFmtId="164" fontId="13" fillId="0" borderId="7" xfId="1" applyNumberFormat="1" applyFont="1" applyBorder="1" applyAlignment="1">
      <alignment horizontal="center"/>
    </xf>
    <xf numFmtId="164" fontId="16" fillId="0" borderId="11" xfId="1" applyNumberFormat="1" applyFont="1" applyBorder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17" fillId="0" borderId="1" xfId="0" applyNumberFormat="1" applyFont="1" applyBorder="1"/>
    <xf numFmtId="164" fontId="17" fillId="0" borderId="7" xfId="0" applyNumberFormat="1" applyFont="1" applyBorder="1"/>
    <xf numFmtId="164" fontId="13" fillId="0" borderId="11" xfId="1" applyNumberFormat="1" applyFont="1" applyBorder="1" applyAlignment="1">
      <alignment horizontal="center"/>
    </xf>
    <xf numFmtId="0" fontId="16" fillId="0" borderId="29" xfId="0" applyFont="1" applyBorder="1" applyAlignment="1">
      <alignment horizontal="left" indent="1"/>
    </xf>
    <xf numFmtId="0" fontId="13" fillId="0" borderId="30" xfId="0" applyFont="1" applyBorder="1"/>
    <xf numFmtId="0" fontId="15" fillId="0" borderId="30" xfId="0" applyFont="1" applyBorder="1" applyAlignment="1">
      <alignment horizontal="left" indent="2"/>
    </xf>
    <xf numFmtId="0" fontId="15" fillId="0" borderId="30" xfId="0" applyFont="1" applyBorder="1" applyAlignment="1">
      <alignment horizontal="left" indent="1"/>
    </xf>
    <xf numFmtId="0" fontId="13" fillId="0" borderId="30" xfId="0" applyFont="1" applyBorder="1" applyAlignment="1">
      <alignment horizontal="left" indent="1"/>
    </xf>
    <xf numFmtId="0" fontId="15" fillId="0" borderId="31" xfId="0" applyFont="1" applyBorder="1" applyAlignment="1">
      <alignment horizontal="left" indent="1"/>
    </xf>
    <xf numFmtId="14" fontId="15" fillId="0" borderId="31" xfId="0" quotePrefix="1" applyNumberFormat="1" applyFont="1" applyBorder="1" applyAlignment="1">
      <alignment horizontal="left" indent="2"/>
    </xf>
    <xf numFmtId="0" fontId="16" fillId="0" borderId="29" xfId="0" applyFont="1" applyBorder="1"/>
    <xf numFmtId="0" fontId="15" fillId="0" borderId="32" xfId="0" applyFont="1" applyBorder="1" applyAlignment="1">
      <alignment horizontal="left" indent="1"/>
    </xf>
    <xf numFmtId="0" fontId="16" fillId="0" borderId="33" xfId="0" applyFont="1" applyBorder="1"/>
    <xf numFmtId="0" fontId="13" fillId="0" borderId="32" xfId="0" applyFont="1" applyBorder="1" applyAlignment="1">
      <alignment horizontal="left" indent="1"/>
    </xf>
    <xf numFmtId="0" fontId="13" fillId="0" borderId="31" xfId="0" applyFont="1" applyBorder="1" applyAlignment="1">
      <alignment horizontal="left" indent="1"/>
    </xf>
    <xf numFmtId="0" fontId="19" fillId="0" borderId="28" xfId="0" applyFont="1" applyBorder="1"/>
    <xf numFmtId="0" fontId="17" fillId="0" borderId="29" xfId="0" applyFont="1" applyFill="1" applyBorder="1" applyAlignment="1">
      <alignment horizontal="left" indent="1"/>
    </xf>
    <xf numFmtId="0" fontId="17" fillId="0" borderId="32" xfId="0" applyFont="1" applyFill="1" applyBorder="1" applyAlignment="1">
      <alignment horizontal="left" indent="1"/>
    </xf>
    <xf numFmtId="0" fontId="16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 indent="2"/>
    </xf>
    <xf numFmtId="0" fontId="13" fillId="0" borderId="53" xfId="0" applyFont="1" applyBorder="1" applyAlignment="1">
      <alignment horizontal="left" indent="2"/>
    </xf>
    <xf numFmtId="0" fontId="13" fillId="0" borderId="52" xfId="0" applyFont="1" applyBorder="1" applyAlignment="1">
      <alignment horizontal="left" indent="1"/>
    </xf>
    <xf numFmtId="0" fontId="13" fillId="0" borderId="54" xfId="0" applyFont="1" applyBorder="1" applyAlignment="1">
      <alignment horizontal="left" indent="1"/>
    </xf>
    <xf numFmtId="0" fontId="16" fillId="0" borderId="55" xfId="0" applyFont="1" applyBorder="1" applyAlignment="1">
      <alignment horizontal="left"/>
    </xf>
    <xf numFmtId="0" fontId="13" fillId="0" borderId="53" xfId="0" applyFont="1" applyBorder="1" applyAlignment="1">
      <alignment horizontal="left" indent="1"/>
    </xf>
    <xf numFmtId="0" fontId="19" fillId="0" borderId="39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54" xfId="0" applyFont="1" applyBorder="1" applyAlignment="1">
      <alignment horizontal="left"/>
    </xf>
    <xf numFmtId="0" fontId="11" fillId="0" borderId="2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164" fontId="7" fillId="0" borderId="17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164" fontId="7" fillId="0" borderId="48" xfId="1" applyNumberFormat="1" applyFont="1" applyBorder="1" applyAlignment="1">
      <alignment horizontal="center" vertical="center"/>
    </xf>
    <xf numFmtId="164" fontId="20" fillId="0" borderId="18" xfId="1" applyNumberFormat="1" applyFont="1" applyBorder="1" applyAlignment="1">
      <alignment horizontal="center" vertical="center"/>
    </xf>
    <xf numFmtId="164" fontId="21" fillId="0" borderId="47" xfId="0" applyNumberFormat="1" applyFont="1" applyBorder="1"/>
    <xf numFmtId="164" fontId="11" fillId="0" borderId="11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NumberFormat="1" applyFont="1" applyBorder="1" applyAlignment="1">
      <alignment horizontal="left" vertical="center"/>
    </xf>
    <xf numFmtId="16" fontId="8" fillId="0" borderId="15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21" fillId="0" borderId="46" xfId="0" applyFont="1" applyFill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1" fillId="0" borderId="41" xfId="0" applyFont="1" applyBorder="1"/>
    <xf numFmtId="0" fontId="13" fillId="0" borderId="30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164" fontId="13" fillId="0" borderId="17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164" fontId="16" fillId="0" borderId="51" xfId="1" applyNumberFormat="1" applyFont="1" applyBorder="1" applyAlignment="1">
      <alignment horizontal="center"/>
    </xf>
    <xf numFmtId="164" fontId="13" fillId="0" borderId="52" xfId="1" applyNumberFormat="1" applyFont="1" applyBorder="1" applyAlignment="1">
      <alignment horizontal="center"/>
    </xf>
    <xf numFmtId="164" fontId="13" fillId="0" borderId="53" xfId="1" applyNumberFormat="1" applyFont="1" applyBorder="1" applyAlignment="1">
      <alignment horizontal="center"/>
    </xf>
    <xf numFmtId="164" fontId="13" fillId="0" borderId="55" xfId="1" applyNumberFormat="1" applyFont="1" applyBorder="1" applyAlignment="1">
      <alignment horizontal="center"/>
    </xf>
    <xf numFmtId="164" fontId="13" fillId="0" borderId="54" xfId="1" applyNumberFormat="1" applyFont="1" applyBorder="1" applyAlignment="1">
      <alignment horizontal="center"/>
    </xf>
    <xf numFmtId="164" fontId="16" fillId="0" borderId="55" xfId="1" applyNumberFormat="1" applyFont="1" applyBorder="1" applyAlignment="1">
      <alignment horizontal="center"/>
    </xf>
    <xf numFmtId="164" fontId="19" fillId="0" borderId="39" xfId="1" applyNumberFormat="1" applyFont="1" applyBorder="1" applyAlignment="1">
      <alignment horizontal="center"/>
    </xf>
    <xf numFmtId="164" fontId="17" fillId="0" borderId="51" xfId="0" applyNumberFormat="1" applyFont="1" applyBorder="1"/>
    <xf numFmtId="164" fontId="17" fillId="0" borderId="54" xfId="0" applyNumberFormat="1" applyFont="1" applyBorder="1"/>
    <xf numFmtId="164" fontId="7" fillId="0" borderId="52" xfId="1" applyNumberFormat="1" applyFont="1" applyBorder="1" applyAlignment="1">
      <alignment horizontal="center" vertical="center"/>
    </xf>
    <xf numFmtId="164" fontId="11" fillId="0" borderId="52" xfId="1" applyNumberFormat="1" applyFont="1" applyBorder="1" applyAlignment="1">
      <alignment horizontal="center" vertical="center"/>
    </xf>
    <xf numFmtId="164" fontId="12" fillId="0" borderId="52" xfId="1" applyNumberFormat="1" applyFont="1" applyBorder="1" applyAlignment="1">
      <alignment horizontal="center" vertical="center"/>
    </xf>
    <xf numFmtId="164" fontId="7" fillId="0" borderId="53" xfId="1" applyNumberFormat="1" applyFont="1" applyBorder="1" applyAlignment="1">
      <alignment horizontal="center" vertical="center"/>
    </xf>
    <xf numFmtId="164" fontId="20" fillId="0" borderId="45" xfId="1" applyNumberFormat="1" applyFont="1" applyBorder="1" applyAlignment="1">
      <alignment horizontal="center" vertical="center"/>
    </xf>
    <xf numFmtId="164" fontId="21" fillId="0" borderId="41" xfId="0" applyNumberFormat="1" applyFont="1" applyBorder="1"/>
    <xf numFmtId="164" fontId="1" fillId="0" borderId="6" xfId="1" applyNumberFormat="1" applyFont="1" applyBorder="1"/>
    <xf numFmtId="164" fontId="2" fillId="0" borderId="9" xfId="1" applyNumberFormat="1" applyFont="1" applyBorder="1"/>
    <xf numFmtId="0" fontId="1" fillId="0" borderId="42" xfId="0" applyFont="1" applyBorder="1"/>
    <xf numFmtId="0" fontId="1" fillId="0" borderId="43" xfId="0" applyFont="1" applyBorder="1"/>
    <xf numFmtId="164" fontId="1" fillId="0" borderId="43" xfId="1" applyNumberFormat="1" applyFont="1" applyBorder="1"/>
    <xf numFmtId="164" fontId="11" fillId="0" borderId="57" xfId="1" applyNumberFormat="1" applyFont="1" applyBorder="1" applyAlignment="1">
      <alignment horizontal="center" vertical="center"/>
    </xf>
    <xf numFmtId="164" fontId="11" fillId="0" borderId="58" xfId="1" applyNumberFormat="1" applyFont="1" applyBorder="1" applyAlignment="1">
      <alignment horizontal="center" vertical="center"/>
    </xf>
    <xf numFmtId="164" fontId="11" fillId="0" borderId="51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21" fillId="0" borderId="45" xfId="0" applyNumberFormat="1" applyFont="1" applyBorder="1"/>
    <xf numFmtId="164" fontId="13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16" fillId="0" borderId="51" xfId="1" applyNumberFormat="1" applyFont="1" applyBorder="1" applyAlignment="1">
      <alignment horizontal="left"/>
    </xf>
    <xf numFmtId="164" fontId="13" fillId="0" borderId="52" xfId="1" applyNumberFormat="1" applyFont="1" applyBorder="1" applyAlignment="1">
      <alignment horizontal="left"/>
    </xf>
    <xf numFmtId="164" fontId="13" fillId="0" borderId="52" xfId="1" applyNumberFormat="1" applyFont="1" applyBorder="1" applyAlignment="1">
      <alignment horizontal="left" indent="2"/>
    </xf>
    <xf numFmtId="164" fontId="13" fillId="0" borderId="53" xfId="1" applyNumberFormat="1" applyFont="1" applyBorder="1" applyAlignment="1">
      <alignment horizontal="left" indent="2"/>
    </xf>
    <xf numFmtId="164" fontId="13" fillId="0" borderId="52" xfId="1" applyNumberFormat="1" applyFont="1" applyBorder="1" applyAlignment="1">
      <alignment horizontal="left" indent="1"/>
    </xf>
    <xf numFmtId="164" fontId="13" fillId="0" borderId="54" xfId="1" applyNumberFormat="1" applyFont="1" applyBorder="1" applyAlignment="1">
      <alignment horizontal="left" indent="1"/>
    </xf>
    <xf numFmtId="164" fontId="16" fillId="0" borderId="55" xfId="1" applyNumberFormat="1" applyFont="1" applyBorder="1" applyAlignment="1">
      <alignment horizontal="left"/>
    </xf>
    <xf numFmtId="164" fontId="13" fillId="0" borderId="53" xfId="1" applyNumberFormat="1" applyFont="1" applyBorder="1" applyAlignment="1">
      <alignment horizontal="left" indent="1"/>
    </xf>
    <xf numFmtId="164" fontId="19" fillId="0" borderId="39" xfId="1" applyNumberFormat="1" applyFont="1" applyBorder="1" applyAlignment="1">
      <alignment horizontal="left"/>
    </xf>
    <xf numFmtId="164" fontId="17" fillId="0" borderId="51" xfId="1" applyNumberFormat="1" applyFont="1" applyBorder="1" applyAlignment="1">
      <alignment horizontal="left"/>
    </xf>
    <xf numFmtId="164" fontId="17" fillId="0" borderId="54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11" fillId="0" borderId="55" xfId="1" applyNumberFormat="1" applyFont="1" applyBorder="1" applyAlignment="1">
      <alignment horizontal="left" vertical="center"/>
    </xf>
    <xf numFmtId="164" fontId="7" fillId="0" borderId="52" xfId="1" applyNumberFormat="1" applyFont="1" applyBorder="1" applyAlignment="1">
      <alignment horizontal="left" vertical="center"/>
    </xf>
    <xf numFmtId="164" fontId="11" fillId="0" borderId="52" xfId="1" applyNumberFormat="1" applyFont="1" applyBorder="1" applyAlignment="1">
      <alignment horizontal="left" vertical="center"/>
    </xf>
    <xf numFmtId="164" fontId="12" fillId="0" borderId="52" xfId="1" applyNumberFormat="1" applyFont="1" applyBorder="1" applyAlignment="1">
      <alignment horizontal="left" vertical="center"/>
    </xf>
    <xf numFmtId="164" fontId="7" fillId="0" borderId="53" xfId="1" applyNumberFormat="1" applyFont="1" applyBorder="1" applyAlignment="1">
      <alignment horizontal="left" vertical="center"/>
    </xf>
    <xf numFmtId="164" fontId="20" fillId="0" borderId="45" xfId="1" applyNumberFormat="1" applyFont="1" applyBorder="1" applyAlignment="1">
      <alignment horizontal="left" vertical="center"/>
    </xf>
    <xf numFmtId="164" fontId="21" fillId="0" borderId="41" xfId="1" applyNumberFormat="1" applyFont="1" applyBorder="1"/>
    <xf numFmtId="164" fontId="21" fillId="0" borderId="45" xfId="1" applyNumberFormat="1" applyFont="1" applyBorder="1"/>
    <xf numFmtId="164" fontId="1" fillId="0" borderId="43" xfId="0" applyNumberFormat="1" applyFont="1" applyBorder="1"/>
    <xf numFmtId="0" fontId="13" fillId="0" borderId="0" xfId="0" applyFont="1" applyAlignment="1"/>
    <xf numFmtId="164" fontId="11" fillId="0" borderId="33" xfId="1" applyNumberFormat="1" applyFont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164" fontId="11" fillId="0" borderId="30" xfId="1" applyNumberFormat="1" applyFont="1" applyBorder="1" applyAlignment="1">
      <alignment horizontal="center" vertical="center"/>
    </xf>
    <xf numFmtId="164" fontId="12" fillId="0" borderId="30" xfId="1" applyNumberFormat="1" applyFont="1" applyBorder="1" applyAlignment="1">
      <alignment horizontal="center" vertical="center"/>
    </xf>
    <xf numFmtId="164" fontId="7" fillId="0" borderId="31" xfId="1" applyNumberFormat="1" applyFont="1" applyBorder="1" applyAlignment="1">
      <alignment horizontal="center" vertical="center"/>
    </xf>
    <xf numFmtId="164" fontId="20" fillId="0" borderId="20" xfId="1" applyNumberFormat="1" applyFont="1" applyBorder="1" applyAlignment="1">
      <alignment horizontal="center" vertical="center"/>
    </xf>
    <xf numFmtId="164" fontId="21" fillId="0" borderId="59" xfId="0" applyNumberFormat="1" applyFont="1" applyBorder="1"/>
    <xf numFmtId="164" fontId="1" fillId="0" borderId="44" xfId="1" applyNumberFormat="1" applyFont="1" applyBorder="1"/>
    <xf numFmtId="0" fontId="1" fillId="0" borderId="29" xfId="0" applyFont="1" applyBorder="1"/>
    <xf numFmtId="164" fontId="1" fillId="0" borderId="3" xfId="1" applyNumberFormat="1" applyFont="1" applyBorder="1"/>
    <xf numFmtId="164" fontId="5" fillId="0" borderId="34" xfId="1" applyNumberFormat="1" applyFont="1" applyBorder="1"/>
    <xf numFmtId="164" fontId="3" fillId="0" borderId="6" xfId="1" applyNumberFormat="1" applyFont="1" applyBorder="1" applyAlignment="1">
      <alignment wrapText="1"/>
    </xf>
    <xf numFmtId="164" fontId="3" fillId="0" borderId="6" xfId="1" applyNumberFormat="1" applyFont="1" applyBorder="1"/>
    <xf numFmtId="164" fontId="5" fillId="0" borderId="35" xfId="1" applyNumberFormat="1" applyFont="1" applyBorder="1"/>
    <xf numFmtId="164" fontId="5" fillId="0" borderId="36" xfId="1" applyNumberFormat="1" applyFont="1" applyBorder="1"/>
    <xf numFmtId="164" fontId="5" fillId="0" borderId="13" xfId="1" applyNumberFormat="1" applyFont="1" applyBorder="1"/>
    <xf numFmtId="164" fontId="5" fillId="0" borderId="6" xfId="1" applyNumberFormat="1" applyFont="1" applyBorder="1"/>
    <xf numFmtId="164" fontId="5" fillId="0" borderId="9" xfId="1" applyNumberFormat="1" applyFont="1" applyBorder="1"/>
    <xf numFmtId="0" fontId="22" fillId="0" borderId="0" xfId="0" applyFont="1" applyAlignment="1"/>
    <xf numFmtId="0" fontId="22" fillId="0" borderId="0" xfId="0" applyFont="1"/>
    <xf numFmtId="0" fontId="22" fillId="0" borderId="1" xfId="0" applyFont="1" applyBorder="1"/>
    <xf numFmtId="0" fontId="22" fillId="0" borderId="2" xfId="0" applyFont="1" applyBorder="1"/>
    <xf numFmtId="3" fontId="22" fillId="0" borderId="3" xfId="0" applyNumberFormat="1" applyFont="1" applyBorder="1"/>
    <xf numFmtId="0" fontId="22" fillId="0" borderId="4" xfId="0" applyFont="1" applyBorder="1"/>
    <xf numFmtId="0" fontId="22" fillId="0" borderId="5" xfId="0" applyFont="1" applyBorder="1"/>
    <xf numFmtId="3" fontId="22" fillId="0" borderId="6" xfId="0" applyNumberFormat="1" applyFont="1" applyBorder="1" applyAlignment="1"/>
    <xf numFmtId="0" fontId="23" fillId="0" borderId="5" xfId="0" applyFont="1" applyBorder="1"/>
    <xf numFmtId="3" fontId="10" fillId="0" borderId="6" xfId="0" applyNumberFormat="1" applyFont="1" applyBorder="1" applyAlignment="1"/>
    <xf numFmtId="0" fontId="24" fillId="0" borderId="5" xfId="0" applyFont="1" applyBorder="1"/>
    <xf numFmtId="3" fontId="24" fillId="0" borderId="6" xfId="0" applyNumberFormat="1" applyFont="1" applyBorder="1" applyAlignment="1"/>
    <xf numFmtId="0" fontId="22" fillId="0" borderId="6" xfId="0" applyFont="1" applyBorder="1" applyAlignment="1"/>
    <xf numFmtId="0" fontId="25" fillId="0" borderId="5" xfId="0" applyFont="1" applyBorder="1"/>
    <xf numFmtId="0" fontId="22" fillId="0" borderId="5" xfId="0" applyFont="1" applyFill="1" applyBorder="1"/>
    <xf numFmtId="0" fontId="0" fillId="0" borderId="6" xfId="0" applyBorder="1" applyAlignment="1"/>
    <xf numFmtId="0" fontId="23" fillId="0" borderId="5" xfId="0" applyFont="1" applyFill="1" applyBorder="1"/>
    <xf numFmtId="0" fontId="18" fillId="0" borderId="6" xfId="0" applyFont="1" applyBorder="1" applyAlignment="1"/>
    <xf numFmtId="0" fontId="5" fillId="0" borderId="5" xfId="0" applyFont="1" applyFill="1" applyBorder="1"/>
    <xf numFmtId="3" fontId="1" fillId="0" borderId="6" xfId="0" applyNumberFormat="1" applyFont="1" applyBorder="1" applyAlignment="1"/>
    <xf numFmtId="165" fontId="1" fillId="0" borderId="6" xfId="1" applyNumberFormat="1" applyFont="1" applyBorder="1" applyAlignment="1">
      <alignment horizontal="right" vertical="center"/>
    </xf>
    <xf numFmtId="0" fontId="5" fillId="0" borderId="8" xfId="0" applyFont="1" applyFill="1" applyBorder="1"/>
    <xf numFmtId="0" fontId="0" fillId="0" borderId="9" xfId="0" applyBorder="1" applyAlignment="1"/>
    <xf numFmtId="0" fontId="10" fillId="0" borderId="1" xfId="0" applyFont="1" applyBorder="1"/>
    <xf numFmtId="0" fontId="10" fillId="0" borderId="2" xfId="0" applyFont="1" applyBorder="1"/>
    <xf numFmtId="164" fontId="10" fillId="0" borderId="2" xfId="1" applyNumberFormat="1" applyFont="1" applyBorder="1"/>
    <xf numFmtId="164" fontId="10" fillId="0" borderId="3" xfId="1" applyNumberFormat="1" applyFont="1" applyBorder="1"/>
    <xf numFmtId="0" fontId="10" fillId="0" borderId="5" xfId="0" applyFont="1" applyBorder="1"/>
    <xf numFmtId="164" fontId="10" fillId="0" borderId="5" xfId="1" applyNumberFormat="1" applyFont="1" applyBorder="1"/>
    <xf numFmtId="164" fontId="10" fillId="0" borderId="6" xfId="1" applyNumberFormat="1" applyFont="1" applyBorder="1"/>
    <xf numFmtId="0" fontId="5" fillId="0" borderId="5" xfId="0" applyFont="1" applyBorder="1"/>
    <xf numFmtId="0" fontId="5" fillId="0" borderId="8" xfId="0" applyFont="1" applyBorder="1"/>
    <xf numFmtId="164" fontId="5" fillId="0" borderId="8" xfId="1" applyNumberFormat="1" applyFont="1" applyBorder="1"/>
    <xf numFmtId="0" fontId="10" fillId="0" borderId="11" xfId="0" applyFont="1" applyBorder="1"/>
    <xf numFmtId="0" fontId="10" fillId="0" borderId="60" xfId="0" applyFont="1" applyBorder="1"/>
    <xf numFmtId="164" fontId="10" fillId="0" borderId="60" xfId="1" applyNumberFormat="1" applyFont="1" applyBorder="1"/>
    <xf numFmtId="164" fontId="10" fillId="0" borderId="13" xfId="1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1" applyNumberFormat="1" applyFont="1" applyBorder="1"/>
    <xf numFmtId="164" fontId="3" fillId="0" borderId="9" xfId="1" applyNumberFormat="1" applyFont="1" applyBorder="1"/>
    <xf numFmtId="0" fontId="0" fillId="0" borderId="11" xfId="0" applyBorder="1"/>
    <xf numFmtId="0" fontId="0" fillId="0" borderId="60" xfId="0" applyBorder="1"/>
    <xf numFmtId="164" fontId="0" fillId="0" borderId="60" xfId="1" applyNumberFormat="1" applyFont="1" applyBorder="1"/>
    <xf numFmtId="164" fontId="0" fillId="0" borderId="13" xfId="1" applyNumberFormat="1" applyFont="1" applyBorder="1"/>
    <xf numFmtId="0" fontId="0" fillId="0" borderId="5" xfId="0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0" fontId="0" fillId="0" borderId="5" xfId="0" applyBorder="1" applyAlignment="1">
      <alignment wrapText="1"/>
    </xf>
    <xf numFmtId="0" fontId="26" fillId="0" borderId="5" xfId="0" applyFont="1" applyBorder="1"/>
    <xf numFmtId="164" fontId="1" fillId="0" borderId="8" xfId="1" applyNumberFormat="1" applyFont="1" applyBorder="1"/>
    <xf numFmtId="164" fontId="1" fillId="0" borderId="66" xfId="1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13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left" wrapText="1"/>
    </xf>
    <xf numFmtId="0" fontId="13" fillId="0" borderId="52" xfId="0" applyFont="1" applyBorder="1" applyAlignment="1">
      <alignment horizontal="left"/>
    </xf>
    <xf numFmtId="164" fontId="13" fillId="0" borderId="17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1" fontId="0" fillId="0" borderId="64" xfId="0" applyNumberFormat="1" applyBorder="1" applyAlignment="1">
      <alignment horizontal="left" wrapText="1"/>
    </xf>
    <xf numFmtId="11" fontId="0" fillId="0" borderId="60" xfId="0" applyNumberFormat="1" applyBorder="1" applyAlignment="1">
      <alignment horizontal="left" wrapText="1"/>
    </xf>
    <xf numFmtId="164" fontId="0" fillId="0" borderId="64" xfId="1" applyNumberFormat="1" applyFon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6" fillId="0" borderId="64" xfId="0" applyFont="1" applyBorder="1" applyAlignment="1">
      <alignment horizontal="left" wrapText="1"/>
    </xf>
    <xf numFmtId="0" fontId="26" fillId="0" borderId="60" xfId="0" applyFont="1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64" xfId="0" applyFont="1" applyBorder="1" applyAlignment="1">
      <alignment horizontal="left" wrapText="1"/>
    </xf>
    <xf numFmtId="0" fontId="2" fillId="0" borderId="60" xfId="0" applyFont="1" applyBorder="1" applyAlignment="1">
      <alignment horizontal="left" wrapText="1"/>
    </xf>
    <xf numFmtId="164" fontId="2" fillId="0" borderId="64" xfId="1" applyNumberFormat="1" applyFont="1" applyBorder="1" applyAlignment="1">
      <alignment horizontal="center"/>
    </xf>
    <xf numFmtId="164" fontId="2" fillId="0" borderId="60" xfId="1" applyNumberFormat="1" applyFont="1" applyBorder="1" applyAlignment="1">
      <alignment horizontal="center"/>
    </xf>
    <xf numFmtId="164" fontId="2" fillId="0" borderId="65" xfId="1" applyNumberFormat="1" applyFont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0" fontId="13" fillId="2" borderId="39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left" vertical="center"/>
    </xf>
    <xf numFmtId="164" fontId="16" fillId="2" borderId="39" xfId="1" applyNumberFormat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0" fontId="13" fillId="2" borderId="40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left" vertical="center"/>
    </xf>
    <xf numFmtId="164" fontId="16" fillId="2" borderId="41" xfId="1" applyNumberFormat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64" fontId="11" fillId="2" borderId="39" xfId="1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164" fontId="11" fillId="2" borderId="41" xfId="1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164" fontId="12" fillId="2" borderId="41" xfId="1" applyNumberFormat="1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/>
    <xf numFmtId="164" fontId="0" fillId="2" borderId="19" xfId="1" applyNumberFormat="1" applyFont="1" applyFill="1" applyBorder="1"/>
    <xf numFmtId="0" fontId="0" fillId="2" borderId="14" xfId="0" applyFill="1" applyBorder="1"/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164" fontId="1" fillId="2" borderId="24" xfId="1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0" fontId="0" fillId="2" borderId="28" xfId="0" applyFill="1" applyBorder="1"/>
    <xf numFmtId="0" fontId="0" fillId="2" borderId="61" xfId="0" applyFill="1" applyBorder="1"/>
    <xf numFmtId="0" fontId="0" fillId="2" borderId="62" xfId="0" applyFill="1" applyBorder="1"/>
    <xf numFmtId="0" fontId="5" fillId="2" borderId="2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="60" zoomScaleNormal="100" workbookViewId="0">
      <selection activeCell="A6" sqref="A6:I7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38" customWidth="1"/>
    <col min="4" max="4" width="31.7109375" style="193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278" t="s">
        <v>201</v>
      </c>
      <c r="B1" s="279"/>
      <c r="C1" s="279"/>
      <c r="D1" s="279"/>
      <c r="E1" s="279"/>
      <c r="F1" s="279"/>
      <c r="G1" s="279"/>
      <c r="H1" s="279"/>
      <c r="I1" s="279"/>
    </row>
    <row r="2" spans="1:13" ht="36" customHeight="1" x14ac:dyDescent="0.4">
      <c r="A2" s="280" t="s">
        <v>196</v>
      </c>
      <c r="B2" s="280"/>
      <c r="C2" s="280"/>
      <c r="D2" s="280"/>
      <c r="E2" s="280"/>
      <c r="F2" s="280"/>
      <c r="G2" s="280"/>
      <c r="H2" s="280"/>
      <c r="I2" s="280"/>
    </row>
    <row r="3" spans="1:13" ht="36" customHeight="1" x14ac:dyDescent="0.4">
      <c r="A3" s="34"/>
      <c r="B3" s="35"/>
      <c r="C3" s="36"/>
      <c r="D3" s="180"/>
      <c r="E3" s="35"/>
      <c r="F3" s="35"/>
      <c r="G3" s="35"/>
      <c r="H3" s="35"/>
      <c r="I3" s="35"/>
    </row>
    <row r="4" spans="1:13" ht="36" customHeight="1" x14ac:dyDescent="0.4">
      <c r="A4" s="278" t="s">
        <v>189</v>
      </c>
      <c r="B4" s="278"/>
      <c r="C4" s="278"/>
      <c r="D4" s="278"/>
      <c r="E4" s="278"/>
      <c r="F4" s="278"/>
      <c r="G4" s="278"/>
      <c r="H4" s="278"/>
      <c r="I4" s="278"/>
    </row>
    <row r="5" spans="1:13" ht="36" customHeight="1" thickBot="1" x14ac:dyDescent="0.35">
      <c r="A5" s="10"/>
      <c r="B5" s="11"/>
      <c r="C5" s="37"/>
      <c r="D5" s="181"/>
      <c r="E5" s="11"/>
      <c r="F5" s="11"/>
      <c r="G5" s="11"/>
      <c r="H5" s="11"/>
      <c r="I5" s="11"/>
    </row>
    <row r="6" spans="1:13" ht="36" customHeight="1" thickBot="1" x14ac:dyDescent="0.45">
      <c r="A6" s="314" t="s">
        <v>38</v>
      </c>
      <c r="B6" s="315" t="s">
        <v>1</v>
      </c>
      <c r="C6" s="316"/>
      <c r="D6" s="317" t="s">
        <v>193</v>
      </c>
      <c r="E6" s="318" t="s">
        <v>194</v>
      </c>
      <c r="F6" s="319"/>
      <c r="G6" s="319"/>
      <c r="H6" s="319"/>
      <c r="I6" s="320"/>
    </row>
    <row r="7" spans="1:13" ht="36" customHeight="1" thickBot="1" x14ac:dyDescent="0.45">
      <c r="A7" s="321"/>
      <c r="B7" s="322"/>
      <c r="C7" s="323"/>
      <c r="D7" s="324"/>
      <c r="E7" s="325" t="s">
        <v>0</v>
      </c>
      <c r="F7" s="326" t="s">
        <v>155</v>
      </c>
      <c r="G7" s="326" t="s">
        <v>156</v>
      </c>
      <c r="H7" s="326" t="s">
        <v>157</v>
      </c>
      <c r="I7" s="327" t="s">
        <v>200</v>
      </c>
    </row>
    <row r="8" spans="1:13" ht="36" customHeight="1" x14ac:dyDescent="0.4">
      <c r="A8" s="42" t="s">
        <v>2</v>
      </c>
      <c r="B8" s="99" t="s">
        <v>80</v>
      </c>
      <c r="C8" s="114" t="s">
        <v>75</v>
      </c>
      <c r="D8" s="182"/>
      <c r="E8" s="84">
        <f>E9+E17</f>
        <v>0</v>
      </c>
      <c r="F8" s="91">
        <f t="shared" ref="F8:I8" si="0">F9+F17</f>
        <v>0</v>
      </c>
      <c r="G8" s="91">
        <f t="shared" si="0"/>
        <v>0</v>
      </c>
      <c r="H8" s="91">
        <f t="shared" si="0"/>
        <v>153952</v>
      </c>
      <c r="I8" s="155">
        <f t="shared" si="0"/>
        <v>153952</v>
      </c>
    </row>
    <row r="9" spans="1:13" ht="36" customHeight="1" x14ac:dyDescent="0.4">
      <c r="A9" s="151" t="s">
        <v>3</v>
      </c>
      <c r="B9" s="100" t="s">
        <v>128</v>
      </c>
      <c r="C9" s="152"/>
      <c r="D9" s="183"/>
      <c r="E9" s="153">
        <f>E10+E11+E12+E13+E14+E15+E16</f>
        <v>0</v>
      </c>
      <c r="F9" s="154">
        <f t="shared" ref="F9:I9" si="1">F10+F11+F12+F13+F14+F15+F16</f>
        <v>0</v>
      </c>
      <c r="G9" s="154">
        <f t="shared" si="1"/>
        <v>0</v>
      </c>
      <c r="H9" s="154">
        <f t="shared" si="1"/>
        <v>0</v>
      </c>
      <c r="I9" s="156">
        <f t="shared" si="1"/>
        <v>0</v>
      </c>
    </row>
    <row r="10" spans="1:13" ht="36" customHeight="1" x14ac:dyDescent="0.4">
      <c r="A10" s="151" t="s">
        <v>4</v>
      </c>
      <c r="B10" s="101" t="s">
        <v>148</v>
      </c>
      <c r="C10" s="152"/>
      <c r="D10" s="183"/>
      <c r="E10" s="153"/>
      <c r="F10" s="154"/>
      <c r="G10" s="154"/>
      <c r="H10" s="154"/>
      <c r="I10" s="156"/>
      <c r="L10" s="3"/>
    </row>
    <row r="11" spans="1:13" ht="36" customHeight="1" x14ac:dyDescent="0.4">
      <c r="A11" s="151" t="s">
        <v>5</v>
      </c>
      <c r="B11" s="101" t="s">
        <v>149</v>
      </c>
      <c r="C11" s="115"/>
      <c r="D11" s="184"/>
      <c r="E11" s="153"/>
      <c r="F11" s="154"/>
      <c r="G11" s="154"/>
      <c r="H11" s="154"/>
      <c r="I11" s="156"/>
      <c r="M11" s="11"/>
    </row>
    <row r="12" spans="1:13" ht="36" customHeight="1" x14ac:dyDescent="0.4">
      <c r="A12" s="151" t="s">
        <v>6</v>
      </c>
      <c r="B12" s="101" t="s">
        <v>179</v>
      </c>
      <c r="C12" s="115"/>
      <c r="D12" s="184"/>
      <c r="E12" s="153"/>
      <c r="F12" s="154"/>
      <c r="G12" s="154"/>
      <c r="H12" s="154"/>
      <c r="I12" s="156"/>
    </row>
    <row r="13" spans="1:13" ht="36" customHeight="1" x14ac:dyDescent="0.4">
      <c r="A13" s="151" t="s">
        <v>7</v>
      </c>
      <c r="B13" s="101" t="s">
        <v>150</v>
      </c>
      <c r="C13" s="115"/>
      <c r="D13" s="184"/>
      <c r="E13" s="153"/>
      <c r="F13" s="154"/>
      <c r="G13" s="154"/>
      <c r="H13" s="154"/>
      <c r="I13" s="156"/>
    </row>
    <row r="14" spans="1:13" ht="36" customHeight="1" x14ac:dyDescent="0.4">
      <c r="A14" s="151" t="s">
        <v>8</v>
      </c>
      <c r="B14" s="101" t="s">
        <v>151</v>
      </c>
      <c r="C14" s="115"/>
      <c r="D14" s="184"/>
      <c r="E14" s="153"/>
      <c r="F14" s="154"/>
      <c r="G14" s="154"/>
      <c r="H14" s="154"/>
      <c r="I14" s="156"/>
    </row>
    <row r="15" spans="1:13" ht="36" customHeight="1" x14ac:dyDescent="0.4">
      <c r="A15" s="151" t="s">
        <v>9</v>
      </c>
      <c r="B15" s="101" t="s">
        <v>152</v>
      </c>
      <c r="C15" s="115"/>
      <c r="D15" s="184"/>
      <c r="E15" s="153"/>
      <c r="F15" s="154"/>
      <c r="G15" s="154"/>
      <c r="H15" s="154"/>
      <c r="I15" s="156"/>
    </row>
    <row r="16" spans="1:13" ht="36" customHeight="1" x14ac:dyDescent="0.4">
      <c r="A16" s="151" t="s">
        <v>10</v>
      </c>
      <c r="B16" s="102" t="s">
        <v>180</v>
      </c>
      <c r="C16" s="115"/>
      <c r="D16" s="184"/>
      <c r="E16" s="153"/>
      <c r="F16" s="154"/>
      <c r="G16" s="154"/>
      <c r="H16" s="154"/>
      <c r="I16" s="156"/>
    </row>
    <row r="17" spans="1:9" ht="36" customHeight="1" x14ac:dyDescent="0.4">
      <c r="A17" s="151" t="s">
        <v>11</v>
      </c>
      <c r="B17" s="103" t="s">
        <v>129</v>
      </c>
      <c r="C17" s="115"/>
      <c r="D17" s="184"/>
      <c r="E17" s="153">
        <f>E18+E19+E20</f>
        <v>0</v>
      </c>
      <c r="F17" s="154">
        <f t="shared" ref="F17:G17" si="2">F18+F19+F20</f>
        <v>0</v>
      </c>
      <c r="G17" s="154">
        <f t="shared" si="2"/>
        <v>0</v>
      </c>
      <c r="H17" s="154">
        <v>153952</v>
      </c>
      <c r="I17" s="156">
        <v>153952</v>
      </c>
    </row>
    <row r="18" spans="1:9" ht="36" customHeight="1" x14ac:dyDescent="0.4">
      <c r="A18" s="151" t="s">
        <v>12</v>
      </c>
      <c r="B18" s="102" t="s">
        <v>182</v>
      </c>
      <c r="C18" s="115"/>
      <c r="D18" s="184"/>
      <c r="E18" s="153"/>
      <c r="F18" s="154"/>
      <c r="G18" s="154"/>
      <c r="H18" s="154"/>
      <c r="I18" s="156"/>
    </row>
    <row r="19" spans="1:9" ht="36" customHeight="1" x14ac:dyDescent="0.4">
      <c r="A19" s="151" t="s">
        <v>13</v>
      </c>
      <c r="B19" s="102" t="s">
        <v>181</v>
      </c>
      <c r="C19" s="115"/>
      <c r="D19" s="184"/>
      <c r="E19" s="153"/>
      <c r="F19" s="154"/>
      <c r="G19" s="154"/>
      <c r="H19" s="154"/>
      <c r="I19" s="156"/>
    </row>
    <row r="20" spans="1:9" ht="36" customHeight="1" thickBot="1" x14ac:dyDescent="0.45">
      <c r="A20" s="151" t="s">
        <v>14</v>
      </c>
      <c r="B20" s="104" t="s">
        <v>183</v>
      </c>
      <c r="C20" s="116"/>
      <c r="D20" s="185"/>
      <c r="E20" s="85"/>
      <c r="F20" s="92"/>
      <c r="G20" s="92"/>
      <c r="H20" s="92"/>
      <c r="I20" s="157"/>
    </row>
    <row r="21" spans="1:9" ht="36" customHeight="1" x14ac:dyDescent="0.4">
      <c r="A21" s="42" t="s">
        <v>15</v>
      </c>
      <c r="B21" s="99" t="s">
        <v>79</v>
      </c>
      <c r="C21" s="114" t="s">
        <v>76</v>
      </c>
      <c r="D21" s="182"/>
      <c r="E21" s="84">
        <f>E22</f>
        <v>0</v>
      </c>
      <c r="F21" s="91">
        <f t="shared" ref="F21:G21" si="3">F22</f>
        <v>0</v>
      </c>
      <c r="G21" s="91">
        <f t="shared" si="3"/>
        <v>0</v>
      </c>
      <c r="H21" s="91"/>
      <c r="I21" s="155"/>
    </row>
    <row r="22" spans="1:9" ht="36" customHeight="1" x14ac:dyDescent="0.4">
      <c r="A22" s="30" t="s">
        <v>16</v>
      </c>
      <c r="B22" s="103" t="s">
        <v>81</v>
      </c>
      <c r="C22" s="152"/>
      <c r="D22" s="183"/>
      <c r="E22" s="153"/>
      <c r="F22" s="154"/>
      <c r="G22" s="154">
        <f t="shared" ref="G22" si="4">G23</f>
        <v>0</v>
      </c>
      <c r="H22" s="154"/>
      <c r="I22" s="156"/>
    </row>
    <row r="23" spans="1:9" ht="36" customHeight="1" thickBot="1" x14ac:dyDescent="0.45">
      <c r="A23" s="31" t="s">
        <v>17</v>
      </c>
      <c r="B23" s="105" t="s">
        <v>184</v>
      </c>
      <c r="C23" s="116"/>
      <c r="D23" s="185"/>
      <c r="E23" s="85"/>
      <c r="F23" s="92"/>
      <c r="G23" s="92"/>
      <c r="H23" s="92"/>
      <c r="I23" s="157"/>
    </row>
    <row r="24" spans="1:9" ht="36" customHeight="1" x14ac:dyDescent="0.4">
      <c r="A24" s="29" t="s">
        <v>18</v>
      </c>
      <c r="B24" s="106" t="s">
        <v>23</v>
      </c>
      <c r="C24" s="114" t="s">
        <v>77</v>
      </c>
      <c r="D24" s="182"/>
      <c r="E24" s="84">
        <f>E25+E28</f>
        <v>0</v>
      </c>
      <c r="F24" s="91">
        <f t="shared" ref="F24:G24" si="5">F25+F28</f>
        <v>0</v>
      </c>
      <c r="G24" s="91">
        <f t="shared" si="5"/>
        <v>0</v>
      </c>
      <c r="H24" s="91"/>
      <c r="I24" s="155"/>
    </row>
    <row r="25" spans="1:9" ht="36" customHeight="1" x14ac:dyDescent="0.4">
      <c r="A25" s="151" t="s">
        <v>19</v>
      </c>
      <c r="B25" s="103" t="s">
        <v>82</v>
      </c>
      <c r="C25" s="152"/>
      <c r="D25" s="183"/>
      <c r="E25" s="153">
        <f>E26</f>
        <v>0</v>
      </c>
      <c r="F25" s="154">
        <f>F26</f>
        <v>0</v>
      </c>
      <c r="G25" s="154"/>
      <c r="H25" s="154"/>
      <c r="I25" s="156"/>
    </row>
    <row r="26" spans="1:9" ht="30.75" customHeight="1" x14ac:dyDescent="0.4">
      <c r="A26" s="281" t="s">
        <v>20</v>
      </c>
      <c r="B26" s="282" t="s">
        <v>185</v>
      </c>
      <c r="C26" s="283"/>
      <c r="D26" s="183"/>
      <c r="E26" s="284"/>
      <c r="F26" s="285"/>
      <c r="G26" s="92"/>
      <c r="H26" s="92"/>
      <c r="I26" s="157"/>
    </row>
    <row r="27" spans="1:9" ht="15" hidden="1" customHeight="1" x14ac:dyDescent="0.4">
      <c r="A27" s="281"/>
      <c r="B27" s="282"/>
      <c r="C27" s="283"/>
      <c r="D27" s="183"/>
      <c r="E27" s="284"/>
      <c r="F27" s="285"/>
      <c r="G27" s="98"/>
      <c r="H27" s="98"/>
      <c r="I27" s="158"/>
    </row>
    <row r="28" spans="1:9" ht="36" customHeight="1" x14ac:dyDescent="0.4">
      <c r="A28" s="151" t="s">
        <v>21</v>
      </c>
      <c r="B28" s="103" t="s">
        <v>78</v>
      </c>
      <c r="C28" s="117"/>
      <c r="D28" s="186"/>
      <c r="E28" s="153">
        <f>E29+E30</f>
        <v>0</v>
      </c>
      <c r="F28" s="154">
        <f>F29+F30</f>
        <v>0</v>
      </c>
      <c r="G28" s="154"/>
      <c r="H28" s="154"/>
      <c r="I28" s="156"/>
    </row>
    <row r="29" spans="1:9" ht="36" customHeight="1" x14ac:dyDescent="0.4">
      <c r="A29" s="151" t="s">
        <v>22</v>
      </c>
      <c r="B29" s="101" t="s">
        <v>186</v>
      </c>
      <c r="C29" s="115"/>
      <c r="D29" s="184"/>
      <c r="E29" s="153"/>
      <c r="F29" s="154"/>
      <c r="G29" s="154"/>
      <c r="H29" s="154"/>
      <c r="I29" s="156"/>
    </row>
    <row r="30" spans="1:9" ht="36" customHeight="1" thickBot="1" x14ac:dyDescent="0.45">
      <c r="A30" s="32" t="s">
        <v>25</v>
      </c>
      <c r="B30" s="107" t="s">
        <v>187</v>
      </c>
      <c r="C30" s="118"/>
      <c r="D30" s="187"/>
      <c r="E30" s="86"/>
      <c r="F30" s="93"/>
      <c r="G30" s="93"/>
      <c r="H30" s="93"/>
      <c r="I30" s="159"/>
    </row>
    <row r="31" spans="1:9" ht="36" customHeight="1" x14ac:dyDescent="0.4">
      <c r="A31" s="33" t="s">
        <v>26</v>
      </c>
      <c r="B31" s="108" t="s">
        <v>126</v>
      </c>
      <c r="C31" s="119" t="s">
        <v>83</v>
      </c>
      <c r="D31" s="188">
        <f>D32+D34+D35+D36</f>
        <v>10715926</v>
      </c>
      <c r="E31" s="87">
        <f>E32+E34+E35+E36</f>
        <v>6926520</v>
      </c>
      <c r="F31" s="94">
        <f>F32+F34+F35+F36</f>
        <v>6926520</v>
      </c>
      <c r="G31" s="94">
        <f t="shared" ref="G31:I31" si="6">G32+G34+G35+G36</f>
        <v>12068520</v>
      </c>
      <c r="H31" s="94">
        <f t="shared" si="6"/>
        <v>12862865</v>
      </c>
      <c r="I31" s="160">
        <f t="shared" si="6"/>
        <v>12862868</v>
      </c>
    </row>
    <row r="32" spans="1:9" ht="36" customHeight="1" x14ac:dyDescent="0.4">
      <c r="A32" s="151" t="s">
        <v>27</v>
      </c>
      <c r="B32" s="103" t="s">
        <v>95</v>
      </c>
      <c r="C32" s="117"/>
      <c r="D32" s="186"/>
      <c r="E32" s="153">
        <f>E33</f>
        <v>0</v>
      </c>
      <c r="F32" s="154">
        <f t="shared" ref="F32:G32" si="7">F33</f>
        <v>0</v>
      </c>
      <c r="G32" s="154">
        <f t="shared" si="7"/>
        <v>0</v>
      </c>
      <c r="H32" s="154"/>
      <c r="I32" s="156"/>
    </row>
    <row r="33" spans="1:9" ht="36" customHeight="1" x14ac:dyDescent="0.4">
      <c r="A33" s="151" t="s">
        <v>28</v>
      </c>
      <c r="B33" s="102" t="s">
        <v>188</v>
      </c>
      <c r="C33" s="117"/>
      <c r="D33" s="186"/>
      <c r="E33" s="153"/>
      <c r="F33" s="154"/>
      <c r="G33" s="154"/>
      <c r="H33" s="154"/>
      <c r="I33" s="156"/>
    </row>
    <row r="34" spans="1:9" ht="36" customHeight="1" x14ac:dyDescent="0.4">
      <c r="A34" s="151" t="s">
        <v>29</v>
      </c>
      <c r="B34" s="103" t="s">
        <v>170</v>
      </c>
      <c r="C34" s="117"/>
      <c r="D34" s="186">
        <v>8314211</v>
      </c>
      <c r="E34" s="153">
        <v>5756520</v>
      </c>
      <c r="F34" s="154">
        <v>5756520</v>
      </c>
      <c r="G34" s="154">
        <v>9316520</v>
      </c>
      <c r="H34" s="154">
        <v>9948643</v>
      </c>
      <c r="I34" s="156">
        <v>9948643</v>
      </c>
    </row>
    <row r="35" spans="1:9" ht="36" customHeight="1" x14ac:dyDescent="0.4">
      <c r="A35" s="151" t="s">
        <v>30</v>
      </c>
      <c r="B35" s="103" t="s">
        <v>96</v>
      </c>
      <c r="C35" s="117"/>
      <c r="D35" s="186">
        <v>1769704</v>
      </c>
      <c r="E35" s="153">
        <v>1170000</v>
      </c>
      <c r="F35" s="154">
        <v>1170000</v>
      </c>
      <c r="G35" s="154">
        <v>1970000</v>
      </c>
      <c r="H35" s="154">
        <v>2132222</v>
      </c>
      <c r="I35" s="156">
        <v>2132222</v>
      </c>
    </row>
    <row r="36" spans="1:9" ht="36" customHeight="1" thickBot="1" x14ac:dyDescent="0.45">
      <c r="A36" s="151" t="s">
        <v>31</v>
      </c>
      <c r="B36" s="109" t="s">
        <v>97</v>
      </c>
      <c r="C36" s="118"/>
      <c r="D36" s="187">
        <v>632011</v>
      </c>
      <c r="E36" s="86"/>
      <c r="F36" s="93"/>
      <c r="G36" s="93">
        <v>782000</v>
      </c>
      <c r="H36" s="93">
        <v>782000</v>
      </c>
      <c r="I36" s="159">
        <v>782003</v>
      </c>
    </row>
    <row r="37" spans="1:9" ht="36" customHeight="1" x14ac:dyDescent="0.4">
      <c r="A37" s="33" t="s">
        <v>32</v>
      </c>
      <c r="B37" s="108" t="s">
        <v>84</v>
      </c>
      <c r="C37" s="119" t="s">
        <v>85</v>
      </c>
      <c r="D37" s="188"/>
      <c r="E37" s="87">
        <f>E38</f>
        <v>0</v>
      </c>
      <c r="F37" s="94">
        <f t="shared" ref="F37" si="8">F38</f>
        <v>0</v>
      </c>
      <c r="G37" s="94"/>
      <c r="H37" s="94"/>
      <c r="I37" s="160"/>
    </row>
    <row r="38" spans="1:9" ht="36" customHeight="1" thickBot="1" x14ac:dyDescent="0.45">
      <c r="A38" s="151" t="s">
        <v>33</v>
      </c>
      <c r="B38" s="103" t="s">
        <v>86</v>
      </c>
      <c r="C38" s="117"/>
      <c r="D38" s="186"/>
      <c r="E38" s="153"/>
      <c r="F38" s="154"/>
      <c r="G38" s="154"/>
      <c r="H38" s="154"/>
      <c r="I38" s="156"/>
    </row>
    <row r="39" spans="1:9" ht="36" customHeight="1" x14ac:dyDescent="0.4">
      <c r="A39" s="29" t="s">
        <v>34</v>
      </c>
      <c r="B39" s="106" t="s">
        <v>88</v>
      </c>
      <c r="C39" s="114" t="s">
        <v>87</v>
      </c>
      <c r="D39" s="182"/>
      <c r="E39" s="84">
        <f>E40+E41</f>
        <v>0</v>
      </c>
      <c r="F39" s="91"/>
      <c r="G39" s="91"/>
      <c r="H39" s="91"/>
      <c r="I39" s="155"/>
    </row>
    <row r="40" spans="1:9" ht="36" customHeight="1" x14ac:dyDescent="0.4">
      <c r="A40" s="151" t="s">
        <v>35</v>
      </c>
      <c r="B40" s="103" t="s">
        <v>91</v>
      </c>
      <c r="C40" s="117"/>
      <c r="D40" s="186"/>
      <c r="E40" s="153"/>
      <c r="F40" s="154"/>
      <c r="G40" s="154"/>
      <c r="H40" s="154"/>
      <c r="I40" s="156"/>
    </row>
    <row r="41" spans="1:9" ht="36" customHeight="1" thickBot="1" x14ac:dyDescent="0.45">
      <c r="A41" s="31" t="s">
        <v>36</v>
      </c>
      <c r="B41" s="110" t="s">
        <v>92</v>
      </c>
      <c r="C41" s="120"/>
      <c r="D41" s="189"/>
      <c r="E41" s="85"/>
      <c r="F41" s="92"/>
      <c r="G41" s="92"/>
      <c r="H41" s="92"/>
      <c r="I41" s="157"/>
    </row>
    <row r="42" spans="1:9" ht="36" customHeight="1" x14ac:dyDescent="0.4">
      <c r="A42" s="29" t="s">
        <v>37</v>
      </c>
      <c r="B42" s="106" t="s">
        <v>89</v>
      </c>
      <c r="C42" s="114" t="s">
        <v>90</v>
      </c>
      <c r="D42" s="182"/>
      <c r="E42" s="84">
        <f>E43+E44</f>
        <v>0</v>
      </c>
      <c r="F42" s="91"/>
      <c r="G42" s="91"/>
      <c r="H42" s="91"/>
      <c r="I42" s="155"/>
    </row>
    <row r="43" spans="1:9" ht="36" customHeight="1" x14ac:dyDescent="0.4">
      <c r="A43" s="151" t="s">
        <v>98</v>
      </c>
      <c r="B43" s="103" t="s">
        <v>93</v>
      </c>
      <c r="C43" s="117"/>
      <c r="D43" s="186"/>
      <c r="E43" s="153"/>
      <c r="F43" s="154"/>
      <c r="G43" s="154"/>
      <c r="H43" s="154"/>
      <c r="I43" s="156"/>
    </row>
    <row r="44" spans="1:9" ht="36" customHeight="1" thickBot="1" x14ac:dyDescent="0.45">
      <c r="A44" s="31" t="s">
        <v>99</v>
      </c>
      <c r="B44" s="110" t="s">
        <v>94</v>
      </c>
      <c r="C44" s="120"/>
      <c r="D44" s="189"/>
      <c r="E44" s="85"/>
      <c r="F44" s="92"/>
      <c r="G44" s="92"/>
      <c r="H44" s="92"/>
      <c r="I44" s="157"/>
    </row>
    <row r="45" spans="1:9" s="45" customFormat="1" ht="36" customHeight="1" thickBot="1" x14ac:dyDescent="0.45">
      <c r="A45" s="44" t="s">
        <v>100</v>
      </c>
      <c r="B45" s="111" t="s">
        <v>24</v>
      </c>
      <c r="C45" s="121"/>
      <c r="D45" s="190">
        <f>D31</f>
        <v>10715926</v>
      </c>
      <c r="E45" s="88">
        <f>E8+E21+E24+E31+E37+E39+E42</f>
        <v>6926520</v>
      </c>
      <c r="F45" s="95">
        <f t="shared" ref="F45:G45" si="9">F8+F21+F24+F31+F37+F39+F42</f>
        <v>6926520</v>
      </c>
      <c r="G45" s="95">
        <f t="shared" si="9"/>
        <v>12068520</v>
      </c>
      <c r="H45" s="95">
        <f t="shared" ref="H45:I45" si="10">H8+H21+H24+H31+H37+H39+H42</f>
        <v>13016817</v>
      </c>
      <c r="I45" s="161">
        <f t="shared" si="10"/>
        <v>13016820</v>
      </c>
    </row>
    <row r="46" spans="1:9" s="43" customFormat="1" ht="36" customHeight="1" x14ac:dyDescent="0.4">
      <c r="A46" s="46" t="s">
        <v>117</v>
      </c>
      <c r="B46" s="112" t="s">
        <v>119</v>
      </c>
      <c r="C46" s="122"/>
      <c r="D46" s="191">
        <f>D45</f>
        <v>10715926</v>
      </c>
      <c r="E46" s="89">
        <f>E8+E24+E31+E39</f>
        <v>6926520</v>
      </c>
      <c r="F46" s="96">
        <f t="shared" ref="F46:G46" si="11">F8+F24+F31+F39</f>
        <v>6926520</v>
      </c>
      <c r="G46" s="96">
        <f t="shared" si="11"/>
        <v>12068520</v>
      </c>
      <c r="H46" s="96">
        <f t="shared" ref="H46:I46" si="12">H8+H24+H31+H39</f>
        <v>13016817</v>
      </c>
      <c r="I46" s="162">
        <f t="shared" si="12"/>
        <v>13016820</v>
      </c>
    </row>
    <row r="47" spans="1:9" s="43" customFormat="1" ht="36" customHeight="1" thickBot="1" x14ac:dyDescent="0.45">
      <c r="A47" s="47" t="s">
        <v>118</v>
      </c>
      <c r="B47" s="113" t="s">
        <v>120</v>
      </c>
      <c r="C47" s="123"/>
      <c r="D47" s="192"/>
      <c r="E47" s="90">
        <f>E21+E37+E42</f>
        <v>0</v>
      </c>
      <c r="F47" s="97">
        <f t="shared" ref="F47:G47" si="13">F21+F37+F42</f>
        <v>0</v>
      </c>
      <c r="G47" s="97">
        <f t="shared" si="13"/>
        <v>0</v>
      </c>
      <c r="H47" s="97"/>
      <c r="I47" s="163"/>
    </row>
  </sheetData>
  <mergeCells count="13">
    <mergeCell ref="A26:A27"/>
    <mergeCell ref="B26:B27"/>
    <mergeCell ref="C26:C27"/>
    <mergeCell ref="E26:E27"/>
    <mergeCell ref="F26:F27"/>
    <mergeCell ref="A1:I1"/>
    <mergeCell ref="A2:I2"/>
    <mergeCell ref="A4:I4"/>
    <mergeCell ref="E6:I6"/>
    <mergeCell ref="B6:B7"/>
    <mergeCell ref="A6:A7"/>
    <mergeCell ref="C6:C7"/>
    <mergeCell ref="D6:D7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Normal="100" workbookViewId="0">
      <selection activeCell="A6" sqref="A6:I8"/>
    </sheetView>
  </sheetViews>
  <sheetFormatPr defaultRowHeight="42.75" customHeight="1" x14ac:dyDescent="0.3"/>
  <cols>
    <col min="1" max="1" width="5.42578125" style="11" customWidth="1"/>
    <col min="2" max="2" width="63.28515625" style="11" customWidth="1"/>
    <col min="3" max="3" width="7.140625" style="11" customWidth="1"/>
    <col min="4" max="4" width="24.5703125" style="69" bestFit="1" customWidth="1"/>
    <col min="5" max="5" width="22.140625" style="11" bestFit="1" customWidth="1"/>
    <col min="6" max="6" width="28.85546875" style="11" bestFit="1" customWidth="1"/>
    <col min="7" max="8" width="29.7109375" style="11" bestFit="1" customWidth="1"/>
    <col min="9" max="9" width="30.5703125" style="11" bestFit="1" customWidth="1"/>
    <col min="10" max="16384" width="9.140625" style="11"/>
  </cols>
  <sheetData>
    <row r="1" spans="1:9" ht="26.25" customHeight="1" x14ac:dyDescent="0.3">
      <c r="A1" s="286" t="s">
        <v>202</v>
      </c>
      <c r="B1" s="286"/>
      <c r="C1" s="286"/>
      <c r="D1" s="286"/>
      <c r="E1" s="286"/>
      <c r="F1" s="286"/>
      <c r="G1" s="286"/>
      <c r="H1" s="286"/>
      <c r="I1" s="286"/>
    </row>
    <row r="2" spans="1:9" ht="21.75" customHeight="1" x14ac:dyDescent="0.3">
      <c r="A2" s="287" t="s">
        <v>197</v>
      </c>
      <c r="B2" s="287"/>
      <c r="C2" s="287"/>
      <c r="D2" s="287"/>
      <c r="E2" s="287"/>
      <c r="F2" s="287"/>
      <c r="G2" s="287"/>
      <c r="H2" s="287"/>
      <c r="I2" s="287"/>
    </row>
    <row r="3" spans="1:9" ht="23.25" customHeight="1" x14ac:dyDescent="0.3"/>
    <row r="4" spans="1:9" ht="21" customHeight="1" x14ac:dyDescent="0.3">
      <c r="A4" s="286" t="s">
        <v>190</v>
      </c>
      <c r="B4" s="286"/>
      <c r="C4" s="286"/>
      <c r="D4" s="286"/>
      <c r="E4" s="286"/>
      <c r="F4" s="286"/>
      <c r="G4" s="286"/>
      <c r="H4" s="286"/>
      <c r="I4" s="286"/>
    </row>
    <row r="5" spans="1:9" ht="21" customHeight="1" thickBot="1" x14ac:dyDescent="0.35"/>
    <row r="6" spans="1:9" ht="42.75" customHeight="1" thickBot="1" x14ac:dyDescent="0.35">
      <c r="A6" s="328" t="s">
        <v>39</v>
      </c>
      <c r="B6" s="329" t="s">
        <v>40</v>
      </c>
      <c r="C6" s="330" t="s">
        <v>73</v>
      </c>
      <c r="D6" s="331" t="s">
        <v>193</v>
      </c>
      <c r="E6" s="332" t="s">
        <v>195</v>
      </c>
      <c r="F6" s="333"/>
      <c r="G6" s="333"/>
      <c r="H6" s="333"/>
      <c r="I6" s="334"/>
    </row>
    <row r="7" spans="1:9" ht="42.75" customHeight="1" thickBot="1" x14ac:dyDescent="0.35">
      <c r="A7" s="335"/>
      <c r="B7" s="336"/>
      <c r="C7" s="337"/>
      <c r="D7" s="338"/>
      <c r="E7" s="339" t="s">
        <v>160</v>
      </c>
      <c r="F7" s="340" t="s">
        <v>155</v>
      </c>
      <c r="G7" s="340" t="s">
        <v>156</v>
      </c>
      <c r="H7" s="340" t="s">
        <v>157</v>
      </c>
      <c r="I7" s="341" t="s">
        <v>200</v>
      </c>
    </row>
    <row r="8" spans="1:9" ht="42.75" customHeight="1" thickBot="1" x14ac:dyDescent="0.35">
      <c r="A8" s="342"/>
      <c r="B8" s="343"/>
      <c r="C8" s="344"/>
      <c r="D8" s="345" t="s">
        <v>159</v>
      </c>
      <c r="E8" s="346" t="s">
        <v>159</v>
      </c>
      <c r="F8" s="347" t="s">
        <v>159</v>
      </c>
      <c r="G8" s="347" t="s">
        <v>159</v>
      </c>
      <c r="H8" s="347" t="s">
        <v>159</v>
      </c>
      <c r="I8" s="348" t="s">
        <v>159</v>
      </c>
    </row>
    <row r="9" spans="1:9" ht="42.75" customHeight="1" x14ac:dyDescent="0.3">
      <c r="A9" s="28" t="s">
        <v>2</v>
      </c>
      <c r="B9" s="124" t="s">
        <v>42</v>
      </c>
      <c r="C9" s="144" t="s">
        <v>65</v>
      </c>
      <c r="D9" s="194">
        <f>D10+D11</f>
        <v>16010147</v>
      </c>
      <c r="E9" s="177">
        <f>E10+E11</f>
        <v>19976800</v>
      </c>
      <c r="F9" s="175">
        <f t="shared" ref="F9:I9" si="0">F10+F11</f>
        <v>21241600</v>
      </c>
      <c r="G9" s="134">
        <f t="shared" si="0"/>
        <v>27447698</v>
      </c>
      <c r="H9" s="204">
        <f t="shared" si="0"/>
        <v>28406864</v>
      </c>
      <c r="I9" s="177">
        <f t="shared" si="0"/>
        <v>28406864</v>
      </c>
    </row>
    <row r="10" spans="1:9" ht="42.75" customHeight="1" x14ac:dyDescent="0.3">
      <c r="A10" s="12" t="s">
        <v>3</v>
      </c>
      <c r="B10" s="139" t="s">
        <v>108</v>
      </c>
      <c r="C10" s="145"/>
      <c r="D10" s="195">
        <v>16010147</v>
      </c>
      <c r="E10" s="164">
        <v>19976800</v>
      </c>
      <c r="F10" s="128">
        <v>21241600</v>
      </c>
      <c r="G10" s="135">
        <v>27447698</v>
      </c>
      <c r="H10" s="205">
        <v>28406864</v>
      </c>
      <c r="I10" s="164">
        <v>28406864</v>
      </c>
    </row>
    <row r="11" spans="1:9" ht="42.75" customHeight="1" x14ac:dyDescent="0.3">
      <c r="A11" s="12" t="s">
        <v>4</v>
      </c>
      <c r="B11" s="139" t="s">
        <v>109</v>
      </c>
      <c r="C11" s="145"/>
      <c r="D11" s="195"/>
      <c r="E11" s="164"/>
      <c r="F11" s="128"/>
      <c r="G11" s="135"/>
      <c r="H11" s="205"/>
      <c r="I11" s="164"/>
    </row>
    <row r="12" spans="1:9" ht="42.75" customHeight="1" x14ac:dyDescent="0.3">
      <c r="A12" s="27" t="s">
        <v>5</v>
      </c>
      <c r="B12" s="125" t="s">
        <v>43</v>
      </c>
      <c r="C12" s="146" t="s">
        <v>66</v>
      </c>
      <c r="D12" s="196">
        <v>2200972</v>
      </c>
      <c r="E12" s="165">
        <v>2692500</v>
      </c>
      <c r="F12" s="129">
        <v>2856924</v>
      </c>
      <c r="G12" s="136">
        <v>3764764</v>
      </c>
      <c r="H12" s="206">
        <v>3926085</v>
      </c>
      <c r="I12" s="165">
        <v>3926085</v>
      </c>
    </row>
    <row r="13" spans="1:9" ht="42.75" customHeight="1" x14ac:dyDescent="0.3">
      <c r="A13" s="27" t="s">
        <v>6</v>
      </c>
      <c r="B13" s="125" t="s">
        <v>44</v>
      </c>
      <c r="C13" s="146" t="s">
        <v>67</v>
      </c>
      <c r="D13" s="196">
        <f>D14+D15+D16+D17+D18</f>
        <v>13499531</v>
      </c>
      <c r="E13" s="165">
        <f>E14+E15+E16+E17+E18</f>
        <v>12622510</v>
      </c>
      <c r="F13" s="129">
        <f t="shared" ref="F13:I13" si="1">F14+F15+F16+F17+F18</f>
        <v>13507710</v>
      </c>
      <c r="G13" s="136">
        <f t="shared" si="1"/>
        <v>19650818</v>
      </c>
      <c r="H13" s="206">
        <f t="shared" si="1"/>
        <v>21415939</v>
      </c>
      <c r="I13" s="165">
        <f t="shared" si="1"/>
        <v>18608469</v>
      </c>
    </row>
    <row r="14" spans="1:9" ht="42.75" customHeight="1" x14ac:dyDescent="0.3">
      <c r="A14" s="12" t="s">
        <v>7</v>
      </c>
      <c r="B14" s="139" t="s">
        <v>110</v>
      </c>
      <c r="C14" s="145"/>
      <c r="D14" s="195">
        <v>925153</v>
      </c>
      <c r="E14" s="164">
        <v>1320000</v>
      </c>
      <c r="F14" s="128">
        <v>1320000</v>
      </c>
      <c r="G14" s="135">
        <v>1841628</v>
      </c>
      <c r="H14" s="205">
        <v>1841628</v>
      </c>
      <c r="I14" s="164">
        <v>1355956</v>
      </c>
    </row>
    <row r="15" spans="1:9" ht="42.75" customHeight="1" x14ac:dyDescent="0.3">
      <c r="A15" s="12" t="s">
        <v>8</v>
      </c>
      <c r="B15" s="139" t="s">
        <v>111</v>
      </c>
      <c r="C15" s="145"/>
      <c r="D15" s="195">
        <v>324082</v>
      </c>
      <c r="E15" s="164">
        <v>425000</v>
      </c>
      <c r="F15" s="128">
        <v>425000</v>
      </c>
      <c r="G15" s="135">
        <v>425000</v>
      </c>
      <c r="H15" s="205">
        <v>472218</v>
      </c>
      <c r="I15" s="164">
        <v>472218</v>
      </c>
    </row>
    <row r="16" spans="1:9" ht="42.75" customHeight="1" x14ac:dyDescent="0.3">
      <c r="A16" s="12" t="s">
        <v>9</v>
      </c>
      <c r="B16" s="139" t="s">
        <v>112</v>
      </c>
      <c r="C16" s="145"/>
      <c r="D16" s="195">
        <v>9473334</v>
      </c>
      <c r="E16" s="164">
        <v>8319003</v>
      </c>
      <c r="F16" s="128">
        <v>9203603</v>
      </c>
      <c r="G16" s="135">
        <v>13177098</v>
      </c>
      <c r="H16" s="205">
        <v>14662982</v>
      </c>
      <c r="I16" s="164">
        <v>13133208</v>
      </c>
    </row>
    <row r="17" spans="1:9" ht="42.75" customHeight="1" x14ac:dyDescent="0.3">
      <c r="A17" s="12" t="s">
        <v>10</v>
      </c>
      <c r="B17" s="139" t="s">
        <v>113</v>
      </c>
      <c r="C17" s="145"/>
      <c r="D17" s="195"/>
      <c r="E17" s="164">
        <v>0</v>
      </c>
      <c r="F17" s="128">
        <v>0</v>
      </c>
      <c r="G17" s="135"/>
      <c r="H17" s="205">
        <v>16456</v>
      </c>
      <c r="I17" s="164">
        <v>16456</v>
      </c>
    </row>
    <row r="18" spans="1:9" ht="42.75" customHeight="1" x14ac:dyDescent="0.3">
      <c r="A18" s="12" t="s">
        <v>11</v>
      </c>
      <c r="B18" s="139" t="s">
        <v>114</v>
      </c>
      <c r="C18" s="145"/>
      <c r="D18" s="195">
        <v>2776962</v>
      </c>
      <c r="E18" s="164">
        <v>2558507</v>
      </c>
      <c r="F18" s="128">
        <v>2559107</v>
      </c>
      <c r="G18" s="135">
        <v>4207092</v>
      </c>
      <c r="H18" s="205">
        <v>4422655</v>
      </c>
      <c r="I18" s="164">
        <v>3630631</v>
      </c>
    </row>
    <row r="19" spans="1:9" ht="42.75" customHeight="1" x14ac:dyDescent="0.3">
      <c r="A19" s="27" t="s">
        <v>12</v>
      </c>
      <c r="B19" s="125" t="s">
        <v>45</v>
      </c>
      <c r="C19" s="146" t="s">
        <v>68</v>
      </c>
      <c r="D19" s="196"/>
      <c r="E19" s="165">
        <f>E20+E21</f>
        <v>0</v>
      </c>
      <c r="F19" s="176">
        <f t="shared" ref="F19:H19" si="2">F20+F21</f>
        <v>0</v>
      </c>
      <c r="G19" s="136">
        <f t="shared" si="2"/>
        <v>0</v>
      </c>
      <c r="H19" s="206">
        <f t="shared" si="2"/>
        <v>0</v>
      </c>
      <c r="I19" s="165"/>
    </row>
    <row r="20" spans="1:9" ht="42.75" customHeight="1" x14ac:dyDescent="0.3">
      <c r="A20" s="12" t="s">
        <v>13</v>
      </c>
      <c r="B20" s="139" t="s">
        <v>115</v>
      </c>
      <c r="C20" s="145"/>
      <c r="D20" s="195"/>
      <c r="E20" s="164"/>
      <c r="F20" s="128"/>
      <c r="G20" s="135"/>
      <c r="H20" s="205"/>
      <c r="I20" s="164"/>
    </row>
    <row r="21" spans="1:9" ht="42.75" customHeight="1" x14ac:dyDescent="0.3">
      <c r="A21" s="12" t="s">
        <v>14</v>
      </c>
      <c r="B21" s="139" t="s">
        <v>116</v>
      </c>
      <c r="C21" s="145"/>
      <c r="D21" s="195"/>
      <c r="E21" s="164"/>
      <c r="F21" s="128"/>
      <c r="G21" s="135"/>
      <c r="H21" s="205"/>
      <c r="I21" s="164"/>
    </row>
    <row r="22" spans="1:9" ht="42.75" customHeight="1" x14ac:dyDescent="0.3">
      <c r="A22" s="27" t="s">
        <v>15</v>
      </c>
      <c r="B22" s="125" t="s">
        <v>46</v>
      </c>
      <c r="C22" s="146" t="s">
        <v>69</v>
      </c>
      <c r="D22" s="196"/>
      <c r="E22" s="165">
        <f>E25+E23+E24</f>
        <v>0</v>
      </c>
      <c r="F22" s="129">
        <f>F25+F24+F23</f>
        <v>0</v>
      </c>
      <c r="G22" s="136">
        <f t="shared" ref="G22:H22" si="3">G25</f>
        <v>0</v>
      </c>
      <c r="H22" s="206">
        <f t="shared" si="3"/>
        <v>0</v>
      </c>
      <c r="I22" s="165"/>
    </row>
    <row r="23" spans="1:9" ht="42.75" customHeight="1" x14ac:dyDescent="0.3">
      <c r="A23" s="39" t="s">
        <v>16</v>
      </c>
      <c r="B23" s="126" t="s">
        <v>145</v>
      </c>
      <c r="C23" s="147"/>
      <c r="D23" s="197"/>
      <c r="E23" s="166"/>
      <c r="F23" s="130"/>
      <c r="G23" s="137"/>
      <c r="H23" s="207"/>
      <c r="I23" s="166"/>
    </row>
    <row r="24" spans="1:9" ht="42.75" customHeight="1" x14ac:dyDescent="0.3">
      <c r="A24" s="39" t="s">
        <v>17</v>
      </c>
      <c r="B24" s="126" t="s">
        <v>147</v>
      </c>
      <c r="C24" s="147"/>
      <c r="D24" s="197"/>
      <c r="E24" s="166"/>
      <c r="F24" s="130"/>
      <c r="G24" s="137"/>
      <c r="H24" s="207"/>
      <c r="I24" s="166"/>
    </row>
    <row r="25" spans="1:9" ht="42.75" customHeight="1" x14ac:dyDescent="0.3">
      <c r="A25" s="12" t="s">
        <v>18</v>
      </c>
      <c r="B25" s="139" t="s">
        <v>146</v>
      </c>
      <c r="C25" s="145"/>
      <c r="D25" s="195"/>
      <c r="E25" s="164"/>
      <c r="F25" s="128"/>
      <c r="G25" s="135"/>
      <c r="H25" s="205"/>
      <c r="I25" s="164"/>
    </row>
    <row r="26" spans="1:9" ht="42.75" customHeight="1" x14ac:dyDescent="0.3">
      <c r="A26" s="27" t="s">
        <v>19</v>
      </c>
      <c r="B26" s="125" t="s">
        <v>161</v>
      </c>
      <c r="C26" s="146" t="s">
        <v>70</v>
      </c>
      <c r="D26" s="196">
        <f>D27+D28+D29+D30+D31</f>
        <v>14800</v>
      </c>
      <c r="E26" s="165">
        <f>E27+E28+E29+E30+E31</f>
        <v>254000</v>
      </c>
      <c r="F26" s="176">
        <f t="shared" ref="F26:I26" si="4">F27+F28+F29+F30+F31</f>
        <v>254000</v>
      </c>
      <c r="G26" s="136">
        <f t="shared" si="4"/>
        <v>281300</v>
      </c>
      <c r="H26" s="206">
        <f t="shared" si="4"/>
        <v>281300</v>
      </c>
      <c r="I26" s="165">
        <f t="shared" si="4"/>
        <v>169671</v>
      </c>
    </row>
    <row r="27" spans="1:9" ht="42.75" customHeight="1" x14ac:dyDescent="0.3">
      <c r="A27" s="12" t="s">
        <v>20</v>
      </c>
      <c r="B27" s="140" t="s">
        <v>164</v>
      </c>
      <c r="C27" s="145"/>
      <c r="D27" s="195"/>
      <c r="E27" s="164"/>
      <c r="F27" s="128"/>
      <c r="G27" s="135">
        <v>27300</v>
      </c>
      <c r="H27" s="205">
        <v>27300</v>
      </c>
      <c r="I27" s="164">
        <v>27300</v>
      </c>
    </row>
    <row r="28" spans="1:9" ht="42.75" customHeight="1" x14ac:dyDescent="0.3">
      <c r="A28" s="12" t="s">
        <v>21</v>
      </c>
      <c r="B28" s="140" t="s">
        <v>165</v>
      </c>
      <c r="C28" s="145"/>
      <c r="D28" s="195"/>
      <c r="E28" s="164"/>
      <c r="F28" s="128"/>
      <c r="G28" s="135"/>
      <c r="H28" s="205"/>
      <c r="I28" s="164"/>
    </row>
    <row r="29" spans="1:9" ht="42.75" customHeight="1" x14ac:dyDescent="0.3">
      <c r="A29" s="12" t="s">
        <v>22</v>
      </c>
      <c r="B29" s="140" t="s">
        <v>166</v>
      </c>
      <c r="C29" s="145"/>
      <c r="D29" s="195"/>
      <c r="E29" s="164"/>
      <c r="F29" s="128"/>
      <c r="G29" s="135"/>
      <c r="H29" s="205"/>
      <c r="I29" s="164"/>
    </row>
    <row r="30" spans="1:9" ht="42.75" customHeight="1" x14ac:dyDescent="0.3">
      <c r="A30" s="12" t="s">
        <v>25</v>
      </c>
      <c r="B30" s="140" t="s">
        <v>167</v>
      </c>
      <c r="C30" s="145"/>
      <c r="D30" s="195">
        <v>14800</v>
      </c>
      <c r="E30" s="164">
        <v>200000</v>
      </c>
      <c r="F30" s="128">
        <v>200000</v>
      </c>
      <c r="G30" s="135">
        <v>200000</v>
      </c>
      <c r="H30" s="205">
        <v>200000</v>
      </c>
      <c r="I30" s="164">
        <v>106299</v>
      </c>
    </row>
    <row r="31" spans="1:9" ht="42.75" customHeight="1" x14ac:dyDescent="0.3">
      <c r="A31" s="12" t="s">
        <v>26</v>
      </c>
      <c r="B31" s="140" t="s">
        <v>178</v>
      </c>
      <c r="C31" s="145"/>
      <c r="D31" s="195"/>
      <c r="E31" s="164">
        <v>54000</v>
      </c>
      <c r="F31" s="128">
        <v>54000</v>
      </c>
      <c r="G31" s="135">
        <v>54000</v>
      </c>
      <c r="H31" s="205">
        <v>54000</v>
      </c>
      <c r="I31" s="164">
        <v>36072</v>
      </c>
    </row>
    <row r="32" spans="1:9" ht="42.75" customHeight="1" x14ac:dyDescent="0.3">
      <c r="A32" s="27" t="s">
        <v>27</v>
      </c>
      <c r="B32" s="125" t="s">
        <v>162</v>
      </c>
      <c r="C32" s="146" t="s">
        <v>71</v>
      </c>
      <c r="D32" s="196"/>
      <c r="E32" s="165">
        <f>E33+E34+E35</f>
        <v>0</v>
      </c>
      <c r="F32" s="129">
        <f>F33+F35+F34</f>
        <v>0</v>
      </c>
      <c r="G32" s="136">
        <f t="shared" ref="G32:H32" si="5">G33+G35</f>
        <v>0</v>
      </c>
      <c r="H32" s="206">
        <f t="shared" si="5"/>
        <v>0</v>
      </c>
      <c r="I32" s="165"/>
    </row>
    <row r="33" spans="1:9" ht="42.75" customHeight="1" x14ac:dyDescent="0.3">
      <c r="A33" s="12" t="s">
        <v>28</v>
      </c>
      <c r="B33" s="140" t="s">
        <v>168</v>
      </c>
      <c r="C33" s="145"/>
      <c r="D33" s="195"/>
      <c r="E33" s="164"/>
      <c r="F33" s="128"/>
      <c r="G33" s="135"/>
      <c r="H33" s="205"/>
      <c r="I33" s="164"/>
    </row>
    <row r="34" spans="1:9" ht="42.75" customHeight="1" x14ac:dyDescent="0.3">
      <c r="A34" s="12" t="s">
        <v>29</v>
      </c>
      <c r="B34" s="140" t="s">
        <v>169</v>
      </c>
      <c r="C34" s="145"/>
      <c r="D34" s="195"/>
      <c r="E34" s="164"/>
      <c r="F34" s="128"/>
      <c r="G34" s="135"/>
      <c r="H34" s="205"/>
      <c r="I34" s="164"/>
    </row>
    <row r="35" spans="1:9" ht="42.75" customHeight="1" x14ac:dyDescent="0.3">
      <c r="A35" s="12" t="s">
        <v>30</v>
      </c>
      <c r="B35" s="141" t="s">
        <v>177</v>
      </c>
      <c r="C35" s="145"/>
      <c r="D35" s="195"/>
      <c r="E35" s="164"/>
      <c r="F35" s="128"/>
      <c r="G35" s="135"/>
      <c r="H35" s="205"/>
      <c r="I35" s="164"/>
    </row>
    <row r="36" spans="1:9" ht="42.75" customHeight="1" x14ac:dyDescent="0.3">
      <c r="A36" s="27" t="s">
        <v>31</v>
      </c>
      <c r="B36" s="125" t="s">
        <v>163</v>
      </c>
      <c r="C36" s="146" t="s">
        <v>72</v>
      </c>
      <c r="D36" s="196"/>
      <c r="E36" s="165">
        <f>E37</f>
        <v>0</v>
      </c>
      <c r="F36" s="129">
        <f t="shared" ref="F36:H36" si="6">F37</f>
        <v>0</v>
      </c>
      <c r="G36" s="136">
        <f t="shared" si="6"/>
        <v>0</v>
      </c>
      <c r="H36" s="206">
        <f t="shared" si="6"/>
        <v>0</v>
      </c>
      <c r="I36" s="165"/>
    </row>
    <row r="37" spans="1:9" ht="42.75" customHeight="1" thickBot="1" x14ac:dyDescent="0.35">
      <c r="A37" s="40" t="s">
        <v>32</v>
      </c>
      <c r="B37" s="142" t="s">
        <v>176</v>
      </c>
      <c r="C37" s="148"/>
      <c r="D37" s="198"/>
      <c r="E37" s="178"/>
      <c r="F37" s="131"/>
      <c r="G37" s="138"/>
      <c r="H37" s="208"/>
      <c r="I37" s="167"/>
    </row>
    <row r="38" spans="1:9" s="49" customFormat="1" ht="42.75" customHeight="1" thickBot="1" x14ac:dyDescent="0.35">
      <c r="A38" s="48" t="s">
        <v>33</v>
      </c>
      <c r="B38" s="127" t="s">
        <v>121</v>
      </c>
      <c r="C38" s="149"/>
      <c r="D38" s="199">
        <f>D9+D12+D13+D26</f>
        <v>31725450</v>
      </c>
      <c r="E38" s="132">
        <f>E9+E12+E13+E19+E22+E26+E32+E36</f>
        <v>35545810</v>
      </c>
      <c r="F38" s="168">
        <f>F9+F12+F19+F22+F26+F32+F36+F13</f>
        <v>37860234</v>
      </c>
      <c r="G38" s="132">
        <f>G9+G12+G19+G22+G26+G32+G36+G13</f>
        <v>51144580</v>
      </c>
      <c r="H38" s="209">
        <f>H9+H12+H19+H22+H26+H32+H36+H13</f>
        <v>54030188</v>
      </c>
      <c r="I38" s="168">
        <f>I9+I12+I19+I22+I26+I32+I36+I13</f>
        <v>51111089</v>
      </c>
    </row>
    <row r="39" spans="1:9" ht="42.75" customHeight="1" thickBot="1" x14ac:dyDescent="0.35">
      <c r="A39" s="50" t="s">
        <v>34</v>
      </c>
      <c r="B39" s="143" t="s">
        <v>122</v>
      </c>
      <c r="C39" s="150"/>
      <c r="D39" s="200">
        <f>D9+D12+D13</f>
        <v>31710650</v>
      </c>
      <c r="E39" s="179">
        <f>E38-E40</f>
        <v>35291810</v>
      </c>
      <c r="F39" s="169">
        <f>F38-F40</f>
        <v>37606234</v>
      </c>
      <c r="G39" s="133">
        <f>G38-G40</f>
        <v>50863280</v>
      </c>
      <c r="H39" s="210">
        <f>H38-H40</f>
        <v>53748888</v>
      </c>
      <c r="I39" s="169">
        <f>I38-I40</f>
        <v>50941418</v>
      </c>
    </row>
    <row r="40" spans="1:9" ht="42.75" customHeight="1" thickBot="1" x14ac:dyDescent="0.35">
      <c r="A40" s="50" t="s">
        <v>35</v>
      </c>
      <c r="B40" s="143" t="s">
        <v>123</v>
      </c>
      <c r="C40" s="150"/>
      <c r="D40" s="201">
        <f>D26+D32</f>
        <v>14800</v>
      </c>
      <c r="E40" s="133">
        <f>E26+E32+E36</f>
        <v>254000</v>
      </c>
      <c r="F40" s="169">
        <f>F26+F32+F36</f>
        <v>254000</v>
      </c>
      <c r="G40" s="133">
        <f>G26+G32+G36</f>
        <v>281300</v>
      </c>
      <c r="H40" s="210">
        <f>H26+H32+H36</f>
        <v>281300</v>
      </c>
      <c r="I40" s="169">
        <f>I26+I32+I36</f>
        <v>169671</v>
      </c>
    </row>
    <row r="42" spans="1:9" ht="42.75" customHeight="1" x14ac:dyDescent="0.3">
      <c r="E42" s="41"/>
    </row>
  </sheetData>
  <mergeCells count="8">
    <mergeCell ref="E6:I6"/>
    <mergeCell ref="A1:I1"/>
    <mergeCell ref="A2:I2"/>
    <mergeCell ref="A4:I4"/>
    <mergeCell ref="A6:A8"/>
    <mergeCell ref="B6:B8"/>
    <mergeCell ref="C6:C8"/>
    <mergeCell ref="D6:D7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A18" sqref="A18:I19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7" bestFit="1" customWidth="1"/>
    <col min="5" max="5" width="18.28515625" style="51" customWidth="1"/>
    <col min="6" max="6" width="15.140625" bestFit="1" customWidth="1"/>
    <col min="7" max="8" width="16.28515625" bestFit="1" customWidth="1"/>
    <col min="9" max="9" width="16.42578125" bestFit="1" customWidth="1"/>
  </cols>
  <sheetData>
    <row r="1" spans="1:9" x14ac:dyDescent="0.25">
      <c r="A1" s="288" t="s">
        <v>201</v>
      </c>
      <c r="B1" s="288"/>
      <c r="C1" s="288"/>
      <c r="D1" s="288"/>
      <c r="E1" s="288"/>
      <c r="F1" s="288"/>
      <c r="G1" s="288"/>
      <c r="H1" s="288"/>
      <c r="I1" s="288"/>
    </row>
    <row r="2" spans="1:9" x14ac:dyDescent="0.25">
      <c r="A2" s="289" t="s">
        <v>198</v>
      </c>
      <c r="B2" s="289"/>
      <c r="C2" s="289"/>
      <c r="D2" s="289"/>
      <c r="E2" s="289"/>
      <c r="F2" s="289"/>
      <c r="G2" s="289"/>
      <c r="H2" s="289"/>
      <c r="I2" s="289"/>
    </row>
    <row r="3" spans="1:9" x14ac:dyDescent="0.25">
      <c r="A3" s="289" t="s">
        <v>191</v>
      </c>
      <c r="B3" s="289"/>
      <c r="C3" s="289"/>
      <c r="D3" s="289"/>
      <c r="E3" s="289"/>
      <c r="F3" s="289"/>
      <c r="G3" s="289"/>
      <c r="H3" s="289"/>
      <c r="I3" s="289"/>
    </row>
    <row r="4" spans="1:9" x14ac:dyDescent="0.25">
      <c r="B4" s="288" t="s">
        <v>144</v>
      </c>
      <c r="C4" s="288"/>
      <c r="D4" s="288"/>
      <c r="E4" s="288"/>
      <c r="F4" s="288"/>
      <c r="G4" s="288"/>
      <c r="H4" s="288"/>
      <c r="I4" s="288"/>
    </row>
    <row r="5" spans="1:9" ht="15.75" thickBot="1" x14ac:dyDescent="0.3"/>
    <row r="6" spans="1:9" ht="21.75" thickBot="1" x14ac:dyDescent="0.4">
      <c r="A6" s="349" t="s">
        <v>55</v>
      </c>
      <c r="B6" s="350"/>
      <c r="C6" s="350"/>
      <c r="D6" s="350"/>
      <c r="E6" s="350"/>
      <c r="F6" s="350"/>
      <c r="G6" s="350"/>
      <c r="H6" s="350"/>
      <c r="I6" s="351"/>
    </row>
    <row r="7" spans="1:9" ht="15.75" thickBot="1" x14ac:dyDescent="0.3">
      <c r="A7" s="352" t="s">
        <v>50</v>
      </c>
      <c r="B7" s="353"/>
      <c r="C7" s="354"/>
      <c r="D7" s="354" t="s">
        <v>193</v>
      </c>
      <c r="E7" s="355" t="s">
        <v>0</v>
      </c>
      <c r="F7" s="354" t="s">
        <v>63</v>
      </c>
      <c r="G7" s="354" t="s">
        <v>64</v>
      </c>
      <c r="H7" s="354" t="s">
        <v>74</v>
      </c>
      <c r="I7" s="356" t="s">
        <v>200</v>
      </c>
    </row>
    <row r="8" spans="1:9" s="3" customFormat="1" x14ac:dyDescent="0.25">
      <c r="A8" s="60" t="s">
        <v>2</v>
      </c>
      <c r="B8" s="53" t="s">
        <v>51</v>
      </c>
      <c r="C8" s="54"/>
      <c r="D8" s="55">
        <v>10715926</v>
      </c>
      <c r="E8" s="61">
        <f>'1.sz.tábla'!E45</f>
        <v>6926520</v>
      </c>
      <c r="F8" s="61">
        <f>'1.sz.tábla'!F45</f>
        <v>6926520</v>
      </c>
      <c r="G8" s="61">
        <f>'1.sz.tábla'!G45</f>
        <v>12068520</v>
      </c>
      <c r="H8" s="61">
        <f>'1.sz.tábla'!H45</f>
        <v>13016817</v>
      </c>
      <c r="I8" s="62">
        <f>'1.sz.tábla'!I45</f>
        <v>13016820</v>
      </c>
    </row>
    <row r="9" spans="1:9" s="3" customFormat="1" x14ac:dyDescent="0.25">
      <c r="A9" s="63" t="s">
        <v>3</v>
      </c>
      <c r="B9" s="24" t="s">
        <v>52</v>
      </c>
      <c r="C9" s="56" t="s">
        <v>105</v>
      </c>
      <c r="D9" s="57">
        <v>22275423</v>
      </c>
      <c r="E9" s="64">
        <f>E10</f>
        <v>28619290</v>
      </c>
      <c r="F9" s="64">
        <f t="shared" ref="F9:I9" si="0">F10</f>
        <v>30933714</v>
      </c>
      <c r="G9" s="64">
        <f t="shared" si="0"/>
        <v>39076060</v>
      </c>
      <c r="H9" s="64">
        <f t="shared" si="0"/>
        <v>41013371</v>
      </c>
      <c r="I9" s="65">
        <f t="shared" si="0"/>
        <v>41013371</v>
      </c>
    </row>
    <row r="10" spans="1:9" x14ac:dyDescent="0.25">
      <c r="A10" s="23" t="s">
        <v>4</v>
      </c>
      <c r="B10" s="25" t="s">
        <v>106</v>
      </c>
      <c r="C10" s="2"/>
      <c r="D10" s="52">
        <v>22275423</v>
      </c>
      <c r="E10" s="5">
        <f>E11+E12+E13</f>
        <v>28619290</v>
      </c>
      <c r="F10" s="5">
        <f t="shared" ref="F10:I10" si="1">F11+F12+F13</f>
        <v>30933714</v>
      </c>
      <c r="G10" s="5">
        <f t="shared" si="1"/>
        <v>39076060</v>
      </c>
      <c r="H10" s="5">
        <f t="shared" si="1"/>
        <v>41013371</v>
      </c>
      <c r="I10" s="7">
        <f t="shared" si="1"/>
        <v>41013371</v>
      </c>
    </row>
    <row r="11" spans="1:9" x14ac:dyDescent="0.25">
      <c r="A11" s="23" t="s">
        <v>5</v>
      </c>
      <c r="B11" s="25" t="s">
        <v>107</v>
      </c>
      <c r="C11" s="2"/>
      <c r="D11" s="52">
        <v>29529</v>
      </c>
      <c r="E11" s="5">
        <v>0</v>
      </c>
      <c r="F11" s="5">
        <v>0</v>
      </c>
      <c r="G11" s="5"/>
      <c r="H11" s="5">
        <v>1265899</v>
      </c>
      <c r="I11" s="7">
        <v>1265899</v>
      </c>
    </row>
    <row r="12" spans="1:9" x14ac:dyDescent="0.25">
      <c r="A12" s="23" t="s">
        <v>6</v>
      </c>
      <c r="B12" s="25" t="s">
        <v>174</v>
      </c>
      <c r="C12" s="2"/>
      <c r="D12" s="52"/>
      <c r="E12" s="5"/>
      <c r="F12" s="5"/>
      <c r="G12" s="5"/>
      <c r="H12" s="5"/>
      <c r="I12" s="7"/>
    </row>
    <row r="13" spans="1:9" x14ac:dyDescent="0.25">
      <c r="A13" s="23" t="s">
        <v>7</v>
      </c>
      <c r="B13" s="25" t="s">
        <v>104</v>
      </c>
      <c r="C13" s="2"/>
      <c r="D13" s="52">
        <v>2245894</v>
      </c>
      <c r="E13" s="5">
        <v>28619290</v>
      </c>
      <c r="F13" s="5">
        <v>30933714</v>
      </c>
      <c r="G13" s="5">
        <v>39076060</v>
      </c>
      <c r="H13" s="5">
        <v>39747472</v>
      </c>
      <c r="I13" s="7">
        <v>39747472</v>
      </c>
    </row>
    <row r="14" spans="1:9" s="45" customFormat="1" ht="15.75" thickBot="1" x14ac:dyDescent="0.3">
      <c r="A14" s="66" t="s">
        <v>8</v>
      </c>
      <c r="B14" s="26" t="s">
        <v>153</v>
      </c>
      <c r="C14" s="58"/>
      <c r="D14" s="59">
        <v>32991349</v>
      </c>
      <c r="E14" s="67">
        <f>E8+E9</f>
        <v>35545810</v>
      </c>
      <c r="F14" s="67">
        <f>F8+F9</f>
        <v>37860234</v>
      </c>
      <c r="G14" s="67">
        <f>G8+G9</f>
        <v>51144580</v>
      </c>
      <c r="H14" s="67">
        <f>H8+H9</f>
        <v>54030188</v>
      </c>
      <c r="I14" s="68">
        <f>I8+I9</f>
        <v>54030191</v>
      </c>
    </row>
    <row r="17" spans="1:9" ht="15.75" thickBot="1" x14ac:dyDescent="0.3"/>
    <row r="18" spans="1:9" ht="21.75" thickBot="1" x14ac:dyDescent="0.4">
      <c r="A18" s="349" t="s">
        <v>56</v>
      </c>
      <c r="B18" s="350"/>
      <c r="C18" s="350"/>
      <c r="D18" s="350"/>
      <c r="E18" s="350"/>
      <c r="F18" s="350"/>
      <c r="G18" s="350"/>
      <c r="H18" s="350"/>
      <c r="I18" s="351"/>
    </row>
    <row r="19" spans="1:9" ht="15.75" thickBot="1" x14ac:dyDescent="0.3">
      <c r="A19" s="352" t="s">
        <v>50</v>
      </c>
      <c r="B19" s="353"/>
      <c r="C19" s="354"/>
      <c r="D19" s="354" t="s">
        <v>193</v>
      </c>
      <c r="E19" s="355" t="s">
        <v>0</v>
      </c>
      <c r="F19" s="354" t="s">
        <v>63</v>
      </c>
      <c r="G19" s="354" t="s">
        <v>64</v>
      </c>
      <c r="H19" s="354" t="s">
        <v>74</v>
      </c>
      <c r="I19" s="356" t="s">
        <v>200</v>
      </c>
    </row>
    <row r="20" spans="1:9" s="3" customFormat="1" x14ac:dyDescent="0.25">
      <c r="A20" s="212" t="s">
        <v>2</v>
      </c>
      <c r="B20" s="53" t="s">
        <v>53</v>
      </c>
      <c r="C20" s="54"/>
      <c r="D20" s="55">
        <v>31725450</v>
      </c>
      <c r="E20" s="55">
        <f>'2.sz.tábla'!E38</f>
        <v>35545810</v>
      </c>
      <c r="F20" s="55">
        <f>'2.sz.tábla'!F38</f>
        <v>37860234</v>
      </c>
      <c r="G20" s="55">
        <f>'2.sz.tábla'!G38</f>
        <v>51144580</v>
      </c>
      <c r="H20" s="55">
        <f>'2.sz.tábla'!H38</f>
        <v>54030188</v>
      </c>
      <c r="I20" s="213">
        <f>'2.sz.tábla'!I38</f>
        <v>51111089</v>
      </c>
    </row>
    <row r="21" spans="1:9" s="3" customFormat="1" x14ac:dyDescent="0.25">
      <c r="A21" s="63" t="s">
        <v>3</v>
      </c>
      <c r="B21" s="24" t="s">
        <v>54</v>
      </c>
      <c r="C21" s="56" t="s">
        <v>101</v>
      </c>
      <c r="D21" s="57"/>
      <c r="E21" s="57">
        <f>E22</f>
        <v>0</v>
      </c>
      <c r="F21" s="57">
        <f t="shared" ref="F21:I21" si="2">F22</f>
        <v>0</v>
      </c>
      <c r="G21" s="57">
        <f t="shared" si="2"/>
        <v>0</v>
      </c>
      <c r="H21" s="57">
        <f t="shared" si="2"/>
        <v>0</v>
      </c>
      <c r="I21" s="170">
        <f t="shared" si="2"/>
        <v>0</v>
      </c>
    </row>
    <row r="22" spans="1:9" x14ac:dyDescent="0.25">
      <c r="A22" s="23" t="s">
        <v>4</v>
      </c>
      <c r="B22" s="25" t="s">
        <v>102</v>
      </c>
      <c r="C22" s="2"/>
      <c r="D22" s="52"/>
      <c r="E22" s="52">
        <f>E23+E24+E25</f>
        <v>0</v>
      </c>
      <c r="F22" s="5">
        <f t="shared" ref="F22:I22" si="3">F23+F24+F25</f>
        <v>0</v>
      </c>
      <c r="G22" s="5">
        <f t="shared" si="3"/>
        <v>0</v>
      </c>
      <c r="H22" s="5">
        <f t="shared" si="3"/>
        <v>0</v>
      </c>
      <c r="I22" s="7">
        <f t="shared" si="3"/>
        <v>0</v>
      </c>
    </row>
    <row r="23" spans="1:9" x14ac:dyDescent="0.25">
      <c r="A23" s="23" t="s">
        <v>5</v>
      </c>
      <c r="B23" s="25" t="s">
        <v>175</v>
      </c>
      <c r="C23" s="2"/>
      <c r="D23" s="52"/>
      <c r="E23" s="52"/>
      <c r="F23" s="52"/>
      <c r="G23" s="2"/>
      <c r="H23" s="8"/>
      <c r="I23" s="9"/>
    </row>
    <row r="24" spans="1:9" x14ac:dyDescent="0.25">
      <c r="A24" s="23" t="s">
        <v>6</v>
      </c>
      <c r="B24" s="25" t="s">
        <v>103</v>
      </c>
      <c r="C24" s="2"/>
      <c r="D24" s="52"/>
      <c r="E24" s="52"/>
      <c r="F24" s="52"/>
      <c r="G24" s="2"/>
      <c r="H24" s="8"/>
      <c r="I24" s="9"/>
    </row>
    <row r="25" spans="1:9" x14ac:dyDescent="0.25">
      <c r="A25" s="23" t="s">
        <v>7</v>
      </c>
      <c r="B25" s="25" t="s">
        <v>104</v>
      </c>
      <c r="C25" s="2"/>
      <c r="D25" s="52"/>
      <c r="E25" s="52"/>
      <c r="F25" s="52"/>
      <c r="G25" s="2"/>
      <c r="H25" s="8"/>
      <c r="I25" s="9"/>
    </row>
    <row r="26" spans="1:9" s="45" customFormat="1" ht="15.75" thickBot="1" x14ac:dyDescent="0.3">
      <c r="A26" s="66" t="s">
        <v>8</v>
      </c>
      <c r="B26" s="26" t="s">
        <v>154</v>
      </c>
      <c r="C26" s="58"/>
      <c r="D26" s="59">
        <v>31725450</v>
      </c>
      <c r="E26" s="59">
        <f>E20+E21</f>
        <v>35545810</v>
      </c>
      <c r="F26" s="59">
        <f>F20+F21</f>
        <v>37860234</v>
      </c>
      <c r="G26" s="59">
        <f t="shared" ref="G26:I26" si="4">G20+G21</f>
        <v>51144580</v>
      </c>
      <c r="H26" s="59">
        <f t="shared" si="4"/>
        <v>54030188</v>
      </c>
      <c r="I26" s="171">
        <f t="shared" si="4"/>
        <v>51111089</v>
      </c>
    </row>
    <row r="28" spans="1:9" ht="15.75" thickBot="1" x14ac:dyDescent="0.3"/>
    <row r="29" spans="1:9" ht="15.75" thickBot="1" x14ac:dyDescent="0.3">
      <c r="A29" s="172" t="s">
        <v>2</v>
      </c>
      <c r="B29" s="173" t="s">
        <v>158</v>
      </c>
      <c r="C29" s="173"/>
      <c r="D29" s="202">
        <f t="shared" ref="D29:I29" si="5">D8-D20</f>
        <v>-21009524</v>
      </c>
      <c r="E29" s="174">
        <f t="shared" si="5"/>
        <v>-28619290</v>
      </c>
      <c r="F29" s="174">
        <f t="shared" si="5"/>
        <v>-30933714</v>
      </c>
      <c r="G29" s="174">
        <f t="shared" si="5"/>
        <v>-39076060</v>
      </c>
      <c r="H29" s="174">
        <f t="shared" si="5"/>
        <v>-41013371</v>
      </c>
      <c r="I29" s="211">
        <f t="shared" si="5"/>
        <v>-38094269</v>
      </c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A6" sqref="A6:L7"/>
    </sheetView>
  </sheetViews>
  <sheetFormatPr defaultRowHeight="15" x14ac:dyDescent="0.25"/>
  <cols>
    <col min="1" max="1" width="41.85546875" customWidth="1"/>
    <col min="2" max="2" width="21.140625" style="51" bestFit="1" customWidth="1"/>
    <col min="3" max="3" width="19.5703125" customWidth="1"/>
    <col min="4" max="4" width="18.28515625" style="51" bestFit="1" customWidth="1"/>
    <col min="5" max="6" width="18.28515625" bestFit="1" customWidth="1"/>
    <col min="7" max="7" width="39" customWidth="1"/>
    <col min="8" max="8" width="20.28515625" style="51" bestFit="1" customWidth="1"/>
    <col min="9" max="9" width="17.7109375" style="51" customWidth="1"/>
    <col min="10" max="10" width="18.28515625" style="51" bestFit="1" customWidth="1"/>
    <col min="11" max="12" width="18.28515625" bestFit="1" customWidth="1"/>
  </cols>
  <sheetData>
    <row r="1" spans="1:14" ht="18.75" x14ac:dyDescent="0.3">
      <c r="A1" s="286" t="s">
        <v>203</v>
      </c>
      <c r="B1" s="286"/>
      <c r="C1" s="286"/>
      <c r="D1" s="286"/>
      <c r="E1" s="286"/>
      <c r="F1" s="291"/>
      <c r="G1" s="291"/>
      <c r="H1" s="291"/>
      <c r="I1" s="291"/>
      <c r="J1" s="291"/>
      <c r="K1" s="291"/>
      <c r="L1" s="291"/>
      <c r="M1" s="6"/>
      <c r="N1" s="6"/>
    </row>
    <row r="2" spans="1:14" ht="18.75" x14ac:dyDescent="0.3">
      <c r="A2" s="290" t="s">
        <v>199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</row>
    <row r="3" spans="1:14" ht="18.75" x14ac:dyDescent="0.3">
      <c r="A3" s="11"/>
      <c r="B3" s="69"/>
      <c r="C3" s="11"/>
      <c r="D3" s="69"/>
      <c r="E3" s="11"/>
      <c r="F3" s="11"/>
      <c r="G3" s="11"/>
      <c r="H3" s="69"/>
      <c r="I3" s="69"/>
      <c r="J3" s="69"/>
      <c r="K3" s="11"/>
      <c r="L3" s="11"/>
    </row>
    <row r="4" spans="1:14" ht="18.75" x14ac:dyDescent="0.3">
      <c r="A4" s="290" t="s">
        <v>192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</row>
    <row r="5" spans="1:14" ht="15.75" thickBot="1" x14ac:dyDescent="0.3"/>
    <row r="6" spans="1:14" ht="15.75" x14ac:dyDescent="0.25">
      <c r="A6" s="357" t="s">
        <v>57</v>
      </c>
      <c r="B6" s="358"/>
      <c r="C6" s="358"/>
      <c r="D6" s="358"/>
      <c r="E6" s="358"/>
      <c r="F6" s="359"/>
      <c r="G6" s="357" t="s">
        <v>58</v>
      </c>
      <c r="H6" s="360"/>
      <c r="I6" s="360"/>
      <c r="J6" s="360"/>
      <c r="K6" s="360"/>
      <c r="L6" s="359"/>
    </row>
    <row r="7" spans="1:14" ht="20.25" customHeight="1" thickBot="1" x14ac:dyDescent="0.3">
      <c r="A7" s="361" t="s">
        <v>59</v>
      </c>
      <c r="B7" s="362" t="s">
        <v>0</v>
      </c>
      <c r="C7" s="363" t="s">
        <v>63</v>
      </c>
      <c r="D7" s="362" t="s">
        <v>64</v>
      </c>
      <c r="E7" s="363" t="s">
        <v>74</v>
      </c>
      <c r="F7" s="364" t="s">
        <v>200</v>
      </c>
      <c r="G7" s="361" t="s">
        <v>59</v>
      </c>
      <c r="H7" s="362" t="s">
        <v>0</v>
      </c>
      <c r="I7" s="362" t="s">
        <v>63</v>
      </c>
      <c r="J7" s="362" t="s">
        <v>64</v>
      </c>
      <c r="K7" s="363" t="s">
        <v>74</v>
      </c>
      <c r="L7" s="364" t="s">
        <v>200</v>
      </c>
    </row>
    <row r="8" spans="1:14" ht="15.75" x14ac:dyDescent="0.25">
      <c r="A8" s="13" t="s">
        <v>60</v>
      </c>
      <c r="B8" s="70">
        <f>B9+B12+B13+B16+B21+B22+B25</f>
        <v>6926520</v>
      </c>
      <c r="C8" s="70">
        <f t="shared" ref="C8:F8" si="0">C9+C12+C13+C16+C21+C22+C25</f>
        <v>6926520</v>
      </c>
      <c r="D8" s="70">
        <f t="shared" si="0"/>
        <v>12068520</v>
      </c>
      <c r="E8" s="70">
        <f t="shared" si="0"/>
        <v>13016817</v>
      </c>
      <c r="F8" s="214">
        <f t="shared" si="0"/>
        <v>13016820</v>
      </c>
      <c r="G8" s="13" t="s">
        <v>61</v>
      </c>
      <c r="H8" s="79">
        <f>H9+H15</f>
        <v>35545810</v>
      </c>
      <c r="I8" s="79">
        <f t="shared" ref="I8:L8" si="1">I9+I15</f>
        <v>37860234</v>
      </c>
      <c r="J8" s="79">
        <f t="shared" si="1"/>
        <v>51144580</v>
      </c>
      <c r="K8" s="79">
        <f t="shared" si="1"/>
        <v>54030188</v>
      </c>
      <c r="L8" s="219">
        <f t="shared" si="1"/>
        <v>51111089</v>
      </c>
    </row>
    <row r="9" spans="1:14" ht="30" customHeight="1" x14ac:dyDescent="0.25">
      <c r="A9" s="14" t="s">
        <v>124</v>
      </c>
      <c r="B9" s="76">
        <f>B10+B11</f>
        <v>0</v>
      </c>
      <c r="C9" s="71">
        <f t="shared" ref="C9:F9" si="2">C10+C11</f>
        <v>0</v>
      </c>
      <c r="D9" s="71">
        <f t="shared" si="2"/>
        <v>0</v>
      </c>
      <c r="E9" s="71">
        <f t="shared" si="2"/>
        <v>153952</v>
      </c>
      <c r="F9" s="215">
        <f t="shared" si="2"/>
        <v>153952</v>
      </c>
      <c r="G9" s="19" t="s">
        <v>41</v>
      </c>
      <c r="H9" s="80">
        <f>H10+H11+H12+H13+H14</f>
        <v>35291810</v>
      </c>
      <c r="I9" s="80">
        <f>I10+I11+I12+I13+I14</f>
        <v>37606234</v>
      </c>
      <c r="J9" s="80">
        <f t="shared" ref="J9:L9" si="3">J10+J11+J12+J13+J14</f>
        <v>50863280</v>
      </c>
      <c r="K9" s="80">
        <f t="shared" si="3"/>
        <v>53748888</v>
      </c>
      <c r="L9" s="216">
        <f t="shared" si="3"/>
        <v>50941418</v>
      </c>
    </row>
    <row r="10" spans="1:14" ht="13.5" customHeight="1" x14ac:dyDescent="0.25">
      <c r="A10" s="16" t="s">
        <v>128</v>
      </c>
      <c r="B10" s="71">
        <f>'1.sz.tábla'!E9</f>
        <v>0</v>
      </c>
      <c r="C10" s="71">
        <f>'1.sz.tábla'!F9</f>
        <v>0</v>
      </c>
      <c r="D10" s="71">
        <f>'1.sz.tábla'!G9</f>
        <v>0</v>
      </c>
      <c r="E10" s="71">
        <f>'1.sz.tábla'!H9</f>
        <v>0</v>
      </c>
      <c r="F10" s="71">
        <f>'1.sz.tábla'!I9</f>
        <v>0</v>
      </c>
      <c r="G10" s="16" t="s">
        <v>42</v>
      </c>
      <c r="H10" s="80">
        <f>'2.sz.tábla'!E9</f>
        <v>19976800</v>
      </c>
      <c r="I10" s="80">
        <f>'2.sz.tábla'!F9</f>
        <v>21241600</v>
      </c>
      <c r="J10" s="80">
        <f>'2.sz.tábla'!G9</f>
        <v>27447698</v>
      </c>
      <c r="K10" s="80">
        <f>'2.sz.tábla'!H9</f>
        <v>28406864</v>
      </c>
      <c r="L10" s="216">
        <f>'2.sz.tábla'!I9</f>
        <v>28406864</v>
      </c>
    </row>
    <row r="11" spans="1:14" ht="28.5" customHeight="1" x14ac:dyDescent="0.25">
      <c r="A11" s="17" t="s">
        <v>129</v>
      </c>
      <c r="B11" s="72">
        <f>'1.sz.tábla'!E17</f>
        <v>0</v>
      </c>
      <c r="C11" s="72">
        <f>'1.sz.tábla'!F17</f>
        <v>0</v>
      </c>
      <c r="D11" s="72">
        <f>'1.sz.tábla'!G17</f>
        <v>0</v>
      </c>
      <c r="E11" s="72">
        <f>'1.sz.tábla'!H17</f>
        <v>153952</v>
      </c>
      <c r="F11" s="72">
        <f>'1.sz.tábla'!I17</f>
        <v>153952</v>
      </c>
      <c r="G11" s="16" t="s">
        <v>62</v>
      </c>
      <c r="H11" s="80">
        <f>'2.sz.tábla'!E12</f>
        <v>2692500</v>
      </c>
      <c r="I11" s="80">
        <f>'2.sz.tábla'!F12</f>
        <v>2856924</v>
      </c>
      <c r="J11" s="80">
        <f>'2.sz.tábla'!G12</f>
        <v>3764764</v>
      </c>
      <c r="K11" s="80">
        <f>'2.sz.tábla'!H12</f>
        <v>3926085</v>
      </c>
      <c r="L11" s="216">
        <f>'2.sz.tábla'!I12</f>
        <v>3926085</v>
      </c>
    </row>
    <row r="12" spans="1:14" ht="31.5" x14ac:dyDescent="0.25">
      <c r="A12" s="14" t="s">
        <v>125</v>
      </c>
      <c r="B12" s="78">
        <f>'1.sz.tábla'!E21</f>
        <v>0</v>
      </c>
      <c r="C12" s="78">
        <f>'1.sz.tábla'!F21</f>
        <v>0</v>
      </c>
      <c r="D12" s="72"/>
      <c r="E12" s="72"/>
      <c r="F12" s="15"/>
      <c r="G12" s="16" t="s">
        <v>44</v>
      </c>
      <c r="H12" s="80">
        <f>'2.sz.tábla'!E13</f>
        <v>12622510</v>
      </c>
      <c r="I12" s="80">
        <f>'2.sz.tábla'!F13</f>
        <v>13507710</v>
      </c>
      <c r="J12" s="80">
        <f>'2.sz.tábla'!G13</f>
        <v>19650818</v>
      </c>
      <c r="K12" s="80">
        <f>'2.sz.tábla'!H13</f>
        <v>21415939</v>
      </c>
      <c r="L12" s="216">
        <f>'2.sz.tábla'!I13</f>
        <v>18608469</v>
      </c>
    </row>
    <row r="13" spans="1:14" ht="15.75" x14ac:dyDescent="0.25">
      <c r="A13" s="19" t="s">
        <v>23</v>
      </c>
      <c r="B13" s="72">
        <f>B14+B15</f>
        <v>0</v>
      </c>
      <c r="C13" s="72">
        <f>C14+C15</f>
        <v>0</v>
      </c>
      <c r="D13" s="72">
        <f t="shared" ref="D13:F13" si="4">D14+D15</f>
        <v>0</v>
      </c>
      <c r="E13" s="72">
        <f t="shared" si="4"/>
        <v>0</v>
      </c>
      <c r="F13" s="216">
        <f t="shared" si="4"/>
        <v>0</v>
      </c>
      <c r="G13" s="16" t="s">
        <v>127</v>
      </c>
      <c r="H13" s="80">
        <f>'2.sz.tábla'!E19</f>
        <v>0</v>
      </c>
      <c r="I13" s="80">
        <f>'2.sz.tábla'!F19</f>
        <v>0</v>
      </c>
      <c r="J13" s="80"/>
      <c r="K13" s="80"/>
      <c r="L13" s="216"/>
    </row>
    <row r="14" spans="1:14" ht="15.75" x14ac:dyDescent="0.25">
      <c r="A14" s="20" t="s">
        <v>82</v>
      </c>
      <c r="B14" s="72">
        <f>'1.sz.tábla'!E25</f>
        <v>0</v>
      </c>
      <c r="C14" s="72">
        <f>'1.sz.tábla'!F25</f>
        <v>0</v>
      </c>
      <c r="D14" s="72"/>
      <c r="E14" s="72"/>
      <c r="F14" s="15"/>
      <c r="G14" s="16" t="s">
        <v>46</v>
      </c>
      <c r="H14" s="80">
        <f>'2.sz.tábla'!E22</f>
        <v>0</v>
      </c>
      <c r="I14" s="80">
        <f>'2.sz.tábla'!F22</f>
        <v>0</v>
      </c>
      <c r="J14" s="80"/>
      <c r="K14" s="80"/>
      <c r="L14" s="216"/>
    </row>
    <row r="15" spans="1:14" ht="15.75" x14ac:dyDescent="0.25">
      <c r="A15" s="20" t="s">
        <v>78</v>
      </c>
      <c r="B15" s="72">
        <f>'1.sz.tábla'!E28</f>
        <v>0</v>
      </c>
      <c r="C15" s="72">
        <f>'1.sz.tábla'!F28</f>
        <v>0</v>
      </c>
      <c r="D15" s="72"/>
      <c r="E15" s="72"/>
      <c r="F15" s="15"/>
      <c r="G15" s="19" t="s">
        <v>135</v>
      </c>
      <c r="H15" s="80">
        <f>H16+H17+H18</f>
        <v>254000</v>
      </c>
      <c r="I15" s="80">
        <f t="shared" ref="I15:L15" si="5">I16+I17+I18</f>
        <v>254000</v>
      </c>
      <c r="J15" s="80">
        <f t="shared" si="5"/>
        <v>281300</v>
      </c>
      <c r="K15" s="80">
        <f t="shared" si="5"/>
        <v>281300</v>
      </c>
      <c r="L15" s="216">
        <f t="shared" si="5"/>
        <v>169671</v>
      </c>
    </row>
    <row r="16" spans="1:14" ht="15.75" x14ac:dyDescent="0.25">
      <c r="A16" s="19" t="s">
        <v>126</v>
      </c>
      <c r="B16" s="72">
        <f>B17+B18+B19+B20</f>
        <v>6926520</v>
      </c>
      <c r="C16" s="72">
        <f>C17+C18+C19+C20</f>
        <v>6926520</v>
      </c>
      <c r="D16" s="72">
        <f>D17+D18+D19+D20</f>
        <v>12068520</v>
      </c>
      <c r="E16" s="72">
        <f t="shared" ref="E16:F16" si="6">E17+E18+E19+E20</f>
        <v>12862865</v>
      </c>
      <c r="F16" s="216">
        <f t="shared" si="6"/>
        <v>12862868</v>
      </c>
      <c r="G16" s="16" t="s">
        <v>47</v>
      </c>
      <c r="H16" s="80">
        <f>'2.sz.tábla'!E26</f>
        <v>254000</v>
      </c>
      <c r="I16" s="80">
        <f>'2.sz.tábla'!F26</f>
        <v>254000</v>
      </c>
      <c r="J16" s="80">
        <f>'2.sz.tábla'!G26</f>
        <v>281300</v>
      </c>
      <c r="K16" s="80">
        <f>'2.sz.tábla'!H26</f>
        <v>281300</v>
      </c>
      <c r="L16" s="216">
        <f>'2.sz.tábla'!I26</f>
        <v>169671</v>
      </c>
    </row>
    <row r="17" spans="1:12" ht="15.75" x14ac:dyDescent="0.25">
      <c r="A17" s="20" t="s">
        <v>95</v>
      </c>
      <c r="B17" s="72">
        <f>'1.sz.tábla'!E32</f>
        <v>0</v>
      </c>
      <c r="C17" s="72">
        <f>'1.sz.tábla'!F32</f>
        <v>0</v>
      </c>
      <c r="D17" s="72">
        <f>'1.sz.tábla'!G32</f>
        <v>0</v>
      </c>
      <c r="E17" s="72"/>
      <c r="F17" s="15"/>
      <c r="G17" s="16" t="s">
        <v>48</v>
      </c>
      <c r="H17" s="80">
        <f>'2.sz.tábla'!E32</f>
        <v>0</v>
      </c>
      <c r="I17" s="80">
        <f>'2.sz.tábla'!F32</f>
        <v>0</v>
      </c>
      <c r="J17" s="80"/>
      <c r="K17" s="80"/>
      <c r="L17" s="15"/>
    </row>
    <row r="18" spans="1:12" ht="15.75" x14ac:dyDescent="0.25">
      <c r="A18" s="20" t="s">
        <v>130</v>
      </c>
      <c r="B18" s="72">
        <f>'1.sz.tábla'!E34</f>
        <v>5756520</v>
      </c>
      <c r="C18" s="72">
        <f>'1.sz.tábla'!F34</f>
        <v>5756520</v>
      </c>
      <c r="D18" s="72">
        <f>'1.sz.tábla'!G34</f>
        <v>9316520</v>
      </c>
      <c r="E18" s="72">
        <f>'1.sz.tábla'!H34</f>
        <v>9948643</v>
      </c>
      <c r="F18" s="72">
        <f>'1.sz.tábla'!I34</f>
        <v>9948643</v>
      </c>
      <c r="G18" s="16" t="s">
        <v>49</v>
      </c>
      <c r="H18" s="80">
        <f>'2.sz.tábla'!E36</f>
        <v>0</v>
      </c>
      <c r="I18" s="80"/>
      <c r="J18" s="80"/>
      <c r="K18" s="80"/>
      <c r="L18" s="15"/>
    </row>
    <row r="19" spans="1:12" ht="15.75" x14ac:dyDescent="0.25">
      <c r="A19" s="20" t="s">
        <v>96</v>
      </c>
      <c r="B19" s="72">
        <f>'1.sz.tábla'!E35</f>
        <v>1170000</v>
      </c>
      <c r="C19" s="72">
        <f>'1.sz.tábla'!F35</f>
        <v>1170000</v>
      </c>
      <c r="D19" s="72">
        <f>'1.sz.tábla'!G35</f>
        <v>1970000</v>
      </c>
      <c r="E19" s="72">
        <f>'1.sz.tábla'!H35</f>
        <v>2132222</v>
      </c>
      <c r="F19" s="72">
        <f>'1.sz.tábla'!I35</f>
        <v>2132222</v>
      </c>
      <c r="G19" s="16"/>
      <c r="H19" s="80"/>
      <c r="I19" s="80"/>
      <c r="J19" s="80"/>
      <c r="K19" s="80"/>
      <c r="L19" s="15"/>
    </row>
    <row r="20" spans="1:12" ht="15.75" x14ac:dyDescent="0.25">
      <c r="A20" s="20" t="s">
        <v>97</v>
      </c>
      <c r="B20" s="72">
        <f>'1.sz.tábla'!E36</f>
        <v>0</v>
      </c>
      <c r="C20" s="72">
        <f>'1.sz.tábla'!F36</f>
        <v>0</v>
      </c>
      <c r="D20" s="72">
        <f>'1.sz.tábla'!G36</f>
        <v>782000</v>
      </c>
      <c r="E20" s="72">
        <f>'1.sz.tábla'!H36</f>
        <v>782000</v>
      </c>
      <c r="F20" s="72">
        <f>'1.sz.tábla'!I36</f>
        <v>782003</v>
      </c>
      <c r="G20" s="16"/>
      <c r="H20" s="80"/>
      <c r="I20" s="80"/>
      <c r="J20" s="80"/>
      <c r="K20" s="80"/>
      <c r="L20" s="15"/>
    </row>
    <row r="21" spans="1:12" ht="15.75" x14ac:dyDescent="0.25">
      <c r="A21" s="19" t="s">
        <v>84</v>
      </c>
      <c r="B21" s="72">
        <f>'1.sz.tábla'!E37</f>
        <v>0</v>
      </c>
      <c r="C21" s="72">
        <f>'1.sz.tábla'!F37</f>
        <v>0</v>
      </c>
      <c r="D21" s="72"/>
      <c r="E21" s="72"/>
      <c r="F21" s="15"/>
      <c r="G21" s="16"/>
      <c r="H21" s="80"/>
      <c r="I21" s="80"/>
      <c r="J21" s="80"/>
      <c r="K21" s="80"/>
      <c r="L21" s="15"/>
    </row>
    <row r="22" spans="1:12" ht="15.75" x14ac:dyDescent="0.25">
      <c r="A22" s="19" t="s">
        <v>88</v>
      </c>
      <c r="B22" s="72">
        <f>B23+B24</f>
        <v>0</v>
      </c>
      <c r="C22" s="72">
        <f t="shared" ref="C22:F22" si="7">C23+C24</f>
        <v>0</v>
      </c>
      <c r="D22" s="72">
        <f t="shared" si="7"/>
        <v>0</v>
      </c>
      <c r="E22" s="72">
        <f t="shared" si="7"/>
        <v>0</v>
      </c>
      <c r="F22" s="216">
        <f t="shared" si="7"/>
        <v>0</v>
      </c>
      <c r="G22" s="16"/>
      <c r="H22" s="80"/>
      <c r="I22" s="80"/>
      <c r="J22" s="80"/>
      <c r="K22" s="80"/>
      <c r="L22" s="15"/>
    </row>
    <row r="23" spans="1:12" ht="28.5" customHeight="1" x14ac:dyDescent="0.25">
      <c r="A23" s="17" t="s">
        <v>131</v>
      </c>
      <c r="B23" s="72">
        <f>'1.sz.tábla'!E40</f>
        <v>0</v>
      </c>
      <c r="C23" s="72"/>
      <c r="D23" s="72"/>
      <c r="E23" s="72"/>
      <c r="F23" s="15"/>
      <c r="G23" s="16"/>
      <c r="H23" s="80"/>
      <c r="I23" s="80"/>
      <c r="J23" s="80"/>
      <c r="K23" s="80"/>
      <c r="L23" s="15"/>
    </row>
    <row r="24" spans="1:12" ht="30" customHeight="1" x14ac:dyDescent="0.25">
      <c r="A24" s="17" t="s">
        <v>132</v>
      </c>
      <c r="B24" s="72">
        <f>'1.sz.tábla'!E41</f>
        <v>0</v>
      </c>
      <c r="C24" s="72"/>
      <c r="D24" s="72"/>
      <c r="E24" s="72"/>
      <c r="F24" s="15"/>
      <c r="G24" s="16"/>
      <c r="H24" s="80"/>
      <c r="I24" s="80"/>
      <c r="J24" s="80"/>
      <c r="K24" s="80"/>
      <c r="L24" s="15"/>
    </row>
    <row r="25" spans="1:12" ht="15.75" x14ac:dyDescent="0.25">
      <c r="A25" s="19" t="s">
        <v>89</v>
      </c>
      <c r="B25" s="72">
        <f>B26+B27</f>
        <v>0</v>
      </c>
      <c r="C25" s="72">
        <f t="shared" ref="C25:F25" si="8">C26+C27</f>
        <v>0</v>
      </c>
      <c r="D25" s="72">
        <f t="shared" si="8"/>
        <v>0</v>
      </c>
      <c r="E25" s="72">
        <f t="shared" si="8"/>
        <v>0</v>
      </c>
      <c r="F25" s="216">
        <f t="shared" si="8"/>
        <v>0</v>
      </c>
      <c r="G25" s="16"/>
      <c r="H25" s="80"/>
      <c r="I25" s="80"/>
      <c r="J25" s="80"/>
      <c r="K25" s="80"/>
      <c r="L25" s="15"/>
    </row>
    <row r="26" spans="1:12" ht="31.5" x14ac:dyDescent="0.25">
      <c r="A26" s="17" t="s">
        <v>133</v>
      </c>
      <c r="B26" s="72">
        <f>'1.sz.tábla'!E43</f>
        <v>0</v>
      </c>
      <c r="C26" s="72"/>
      <c r="D26" s="72"/>
      <c r="E26" s="72"/>
      <c r="F26" s="15"/>
      <c r="G26" s="16"/>
      <c r="H26" s="80"/>
      <c r="I26" s="80"/>
      <c r="J26" s="80"/>
      <c r="K26" s="80"/>
      <c r="L26" s="15"/>
    </row>
    <row r="27" spans="1:12" ht="31.5" x14ac:dyDescent="0.25">
      <c r="A27" s="17" t="s">
        <v>134</v>
      </c>
      <c r="B27" s="72">
        <f>'1.sz.tábla'!E44</f>
        <v>0</v>
      </c>
      <c r="C27" s="72"/>
      <c r="D27" s="72"/>
      <c r="E27" s="72"/>
      <c r="F27" s="15"/>
      <c r="G27" s="16"/>
      <c r="H27" s="80"/>
      <c r="I27" s="80"/>
      <c r="J27" s="80"/>
      <c r="K27" s="80"/>
      <c r="L27" s="15"/>
    </row>
    <row r="28" spans="1:12" ht="15.75" x14ac:dyDescent="0.25">
      <c r="A28" s="16"/>
      <c r="B28" s="73"/>
      <c r="C28" s="73"/>
      <c r="D28" s="73"/>
      <c r="E28" s="73"/>
      <c r="F28" s="15"/>
      <c r="G28" s="16"/>
      <c r="H28" s="80"/>
      <c r="I28" s="80"/>
      <c r="J28" s="80"/>
      <c r="K28" s="80"/>
      <c r="L28" s="15"/>
    </row>
    <row r="29" spans="1:12" ht="15.75" x14ac:dyDescent="0.25">
      <c r="A29" s="16"/>
      <c r="B29" s="73"/>
      <c r="C29" s="73"/>
      <c r="D29" s="73"/>
      <c r="E29" s="73"/>
      <c r="F29" s="15"/>
      <c r="G29" s="16"/>
      <c r="H29" s="80"/>
      <c r="I29" s="80"/>
      <c r="J29" s="80"/>
      <c r="K29" s="80"/>
      <c r="L29" s="15"/>
    </row>
    <row r="30" spans="1:12" s="3" customFormat="1" ht="15.75" x14ac:dyDescent="0.25">
      <c r="A30" s="21" t="s">
        <v>136</v>
      </c>
      <c r="B30" s="74">
        <f>B31</f>
        <v>28619290</v>
      </c>
      <c r="C30" s="74">
        <f t="shared" ref="C30:F30" si="9">C31</f>
        <v>30933714</v>
      </c>
      <c r="D30" s="74">
        <f t="shared" si="9"/>
        <v>39076060</v>
      </c>
      <c r="E30" s="74">
        <f t="shared" si="9"/>
        <v>41013371</v>
      </c>
      <c r="F30" s="217">
        <f t="shared" si="9"/>
        <v>41013371</v>
      </c>
      <c r="G30" s="21" t="s">
        <v>137</v>
      </c>
      <c r="H30" s="81">
        <f>H31</f>
        <v>0</v>
      </c>
      <c r="I30" s="81">
        <f t="shared" ref="I30:L30" si="10">I31</f>
        <v>0</v>
      </c>
      <c r="J30" s="81">
        <f t="shared" si="10"/>
        <v>0</v>
      </c>
      <c r="K30" s="81">
        <f t="shared" si="10"/>
        <v>0</v>
      </c>
      <c r="L30" s="220">
        <f t="shared" si="10"/>
        <v>0</v>
      </c>
    </row>
    <row r="31" spans="1:12" s="3" customFormat="1" ht="15.75" x14ac:dyDescent="0.25">
      <c r="A31" s="19" t="s">
        <v>173</v>
      </c>
      <c r="B31" s="77">
        <f>B32+B33+B34</f>
        <v>28619290</v>
      </c>
      <c r="C31" s="74">
        <f t="shared" ref="C31:F31" si="11">C32+C33+C34</f>
        <v>30933714</v>
      </c>
      <c r="D31" s="74">
        <f t="shared" si="11"/>
        <v>39076060</v>
      </c>
      <c r="E31" s="74">
        <f t="shared" si="11"/>
        <v>41013371</v>
      </c>
      <c r="F31" s="217">
        <f t="shared" si="11"/>
        <v>41013371</v>
      </c>
      <c r="G31" s="19" t="s">
        <v>138</v>
      </c>
      <c r="H31" s="82">
        <f>H32+H33+H34</f>
        <v>0</v>
      </c>
      <c r="I31" s="81">
        <f t="shared" ref="I31:L31" si="12">I32+I33+I34</f>
        <v>0</v>
      </c>
      <c r="J31" s="81">
        <f t="shared" si="12"/>
        <v>0</v>
      </c>
      <c r="K31" s="81">
        <f t="shared" si="12"/>
        <v>0</v>
      </c>
      <c r="L31" s="220">
        <f t="shared" si="12"/>
        <v>0</v>
      </c>
    </row>
    <row r="32" spans="1:12" ht="28.5" customHeight="1" x14ac:dyDescent="0.25">
      <c r="A32" s="16" t="s">
        <v>139</v>
      </c>
      <c r="B32" s="73">
        <f>'3.sz.tábla'!E11</f>
        <v>0</v>
      </c>
      <c r="C32" s="73">
        <f>'3.sz.tábla'!F11</f>
        <v>0</v>
      </c>
      <c r="D32" s="73">
        <f>'3.sz.tábla'!G11</f>
        <v>0</v>
      </c>
      <c r="E32" s="73">
        <f>'3.sz.tábla'!H11</f>
        <v>1265899</v>
      </c>
      <c r="F32" s="73">
        <f>'3.sz.tábla'!I11</f>
        <v>1265899</v>
      </c>
      <c r="G32" s="17" t="s">
        <v>171</v>
      </c>
      <c r="H32" s="80">
        <f>'3.sz.tábla'!E23</f>
        <v>0</v>
      </c>
      <c r="I32" s="80">
        <f>'3.sz.tábla'!F23</f>
        <v>0</v>
      </c>
      <c r="J32" s="81"/>
      <c r="K32" s="81"/>
      <c r="L32" s="15"/>
    </row>
    <row r="33" spans="1:12" ht="30" customHeight="1" x14ac:dyDescent="0.25">
      <c r="A33" s="17" t="s">
        <v>140</v>
      </c>
      <c r="B33" s="73">
        <f>'3.sz.tábla'!E12</f>
        <v>0</v>
      </c>
      <c r="C33" s="74"/>
      <c r="D33" s="74"/>
      <c r="E33" s="74"/>
      <c r="F33" s="15"/>
      <c r="G33" s="17" t="s">
        <v>172</v>
      </c>
      <c r="H33" s="80">
        <f>'3.sz.tábla'!E24</f>
        <v>0</v>
      </c>
      <c r="I33" s="80">
        <f>'3.sz.tábla'!F24</f>
        <v>0</v>
      </c>
      <c r="J33" s="81"/>
      <c r="K33" s="81"/>
      <c r="L33" s="15"/>
    </row>
    <row r="34" spans="1:12" ht="15.75" x14ac:dyDescent="0.25">
      <c r="A34" s="16" t="s">
        <v>141</v>
      </c>
      <c r="B34" s="73">
        <f>'3.sz.tábla'!E13</f>
        <v>28619290</v>
      </c>
      <c r="C34" s="73">
        <f>'3.sz.tábla'!F13</f>
        <v>30933714</v>
      </c>
      <c r="D34" s="73">
        <f>'3.sz.tábla'!G13</f>
        <v>39076060</v>
      </c>
      <c r="E34" s="73">
        <f>'3.sz.tábla'!H13</f>
        <v>39747472</v>
      </c>
      <c r="F34" s="73">
        <f>'3.sz.tábla'!I13</f>
        <v>39747472</v>
      </c>
      <c r="G34" s="16" t="s">
        <v>141</v>
      </c>
      <c r="H34" s="80">
        <f>'3.sz.tábla'!E25</f>
        <v>0</v>
      </c>
      <c r="I34" s="80">
        <f>'3.sz.tábla'!F25</f>
        <v>0</v>
      </c>
      <c r="J34" s="81"/>
      <c r="K34" s="81"/>
      <c r="L34" s="15"/>
    </row>
    <row r="35" spans="1:12" ht="15.75" x14ac:dyDescent="0.25">
      <c r="A35" s="16"/>
      <c r="B35" s="73"/>
      <c r="C35" s="73"/>
      <c r="D35" s="73"/>
      <c r="E35" s="73"/>
      <c r="F35" s="15"/>
      <c r="G35" s="16"/>
      <c r="H35" s="80"/>
      <c r="I35" s="80"/>
      <c r="J35" s="80"/>
      <c r="K35" s="80"/>
      <c r="L35" s="15"/>
    </row>
    <row r="36" spans="1:12" ht="15.75" x14ac:dyDescent="0.25">
      <c r="A36" s="16"/>
      <c r="B36" s="73"/>
      <c r="C36" s="73"/>
      <c r="D36" s="73"/>
      <c r="E36" s="73"/>
      <c r="F36" s="15"/>
      <c r="G36" s="16"/>
      <c r="H36" s="80"/>
      <c r="I36" s="80"/>
      <c r="J36" s="80"/>
      <c r="K36" s="80"/>
      <c r="L36" s="15"/>
    </row>
    <row r="37" spans="1:12" ht="15.75" x14ac:dyDescent="0.25">
      <c r="A37" s="16"/>
      <c r="B37" s="73"/>
      <c r="C37" s="73"/>
      <c r="D37" s="73"/>
      <c r="E37" s="73"/>
      <c r="F37" s="15"/>
      <c r="G37" s="16"/>
      <c r="H37" s="80"/>
      <c r="I37" s="80"/>
      <c r="J37" s="80"/>
      <c r="K37" s="80"/>
      <c r="L37" s="15"/>
    </row>
    <row r="38" spans="1:12" ht="16.5" thickBot="1" x14ac:dyDescent="0.3">
      <c r="A38" s="22" t="s">
        <v>142</v>
      </c>
      <c r="B38" s="75">
        <f>B8+B30</f>
        <v>35545810</v>
      </c>
      <c r="C38" s="75">
        <f t="shared" ref="C38:F38" si="13">C8+C30</f>
        <v>37860234</v>
      </c>
      <c r="D38" s="75">
        <f t="shared" si="13"/>
        <v>51144580</v>
      </c>
      <c r="E38" s="75">
        <f t="shared" si="13"/>
        <v>54030188</v>
      </c>
      <c r="F38" s="218">
        <f t="shared" si="13"/>
        <v>54030191</v>
      </c>
      <c r="G38" s="22" t="s">
        <v>143</v>
      </c>
      <c r="H38" s="83">
        <f>H8+H30</f>
        <v>35545810</v>
      </c>
      <c r="I38" s="83">
        <f t="shared" ref="I38:L38" si="14">I8+I30</f>
        <v>37860234</v>
      </c>
      <c r="J38" s="83">
        <f t="shared" si="14"/>
        <v>51144580</v>
      </c>
      <c r="K38" s="83">
        <f t="shared" si="14"/>
        <v>54030188</v>
      </c>
      <c r="L38" s="221">
        <f t="shared" si="14"/>
        <v>51111089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C24" sqref="C24"/>
    </sheetView>
  </sheetViews>
  <sheetFormatPr defaultRowHeight="15" x14ac:dyDescent="0.25"/>
  <cols>
    <col min="1" max="1" width="3.85546875" bestFit="1" customWidth="1"/>
    <col min="2" max="2" width="68.42578125" customWidth="1"/>
    <col min="3" max="3" width="13.85546875" bestFit="1" customWidth="1"/>
  </cols>
  <sheetData>
    <row r="1" spans="1:12" ht="26.25" x14ac:dyDescent="0.4">
      <c r="A1" s="286" t="s">
        <v>333</v>
      </c>
      <c r="B1" s="286"/>
      <c r="C1" s="286"/>
      <c r="D1" s="203"/>
      <c r="E1" s="203"/>
      <c r="F1" s="203"/>
      <c r="G1" s="203"/>
      <c r="H1" s="203"/>
      <c r="I1" s="222"/>
      <c r="J1" s="222"/>
      <c r="K1" s="222"/>
      <c r="L1" s="222"/>
    </row>
    <row r="2" spans="1:12" ht="15.75" x14ac:dyDescent="0.25">
      <c r="A2" s="223"/>
      <c r="B2" s="292" t="s">
        <v>204</v>
      </c>
      <c r="C2" s="292"/>
    </row>
    <row r="3" spans="1:12" ht="15.75" x14ac:dyDescent="0.25">
      <c r="A3" s="223"/>
      <c r="B3" s="292" t="s">
        <v>334</v>
      </c>
      <c r="C3" s="292"/>
    </row>
    <row r="4" spans="1:12" ht="15.75" x14ac:dyDescent="0.25">
      <c r="A4" s="223"/>
      <c r="B4" s="223"/>
      <c r="C4" s="223"/>
    </row>
    <row r="5" spans="1:12" ht="15.75" x14ac:dyDescent="0.25">
      <c r="A5" s="223"/>
      <c r="B5" s="223"/>
      <c r="C5" s="223"/>
    </row>
    <row r="6" spans="1:12" ht="16.5" thickBot="1" x14ac:dyDescent="0.3">
      <c r="A6" s="223"/>
      <c r="B6" s="223"/>
      <c r="C6" s="223" t="s">
        <v>205</v>
      </c>
    </row>
    <row r="7" spans="1:12" ht="15.75" x14ac:dyDescent="0.25">
      <c r="A7" s="224" t="s">
        <v>2</v>
      </c>
      <c r="B7" s="225" t="s">
        <v>206</v>
      </c>
      <c r="C7" s="226">
        <v>13016820</v>
      </c>
    </row>
    <row r="8" spans="1:12" ht="15.75" x14ac:dyDescent="0.25">
      <c r="A8" s="227" t="s">
        <v>3</v>
      </c>
      <c r="B8" s="228" t="s">
        <v>207</v>
      </c>
      <c r="C8" s="229">
        <v>51111089</v>
      </c>
    </row>
    <row r="9" spans="1:12" ht="15.75" x14ac:dyDescent="0.25">
      <c r="A9" s="227" t="s">
        <v>4</v>
      </c>
      <c r="B9" s="230" t="s">
        <v>208</v>
      </c>
      <c r="C9" s="231">
        <f>C7-C8</f>
        <v>-38094269</v>
      </c>
    </row>
    <row r="10" spans="1:12" ht="15.75" x14ac:dyDescent="0.25">
      <c r="A10" s="227" t="s">
        <v>5</v>
      </c>
      <c r="B10" s="228" t="s">
        <v>209</v>
      </c>
      <c r="C10" s="229">
        <v>41013371</v>
      </c>
    </row>
    <row r="11" spans="1:12" ht="15.75" x14ac:dyDescent="0.25">
      <c r="A11" s="227" t="s">
        <v>6</v>
      </c>
      <c r="B11" s="228" t="s">
        <v>210</v>
      </c>
      <c r="C11" s="229">
        <v>0</v>
      </c>
    </row>
    <row r="12" spans="1:12" ht="15.75" x14ac:dyDescent="0.25">
      <c r="A12" s="227" t="s">
        <v>7</v>
      </c>
      <c r="B12" s="230" t="s">
        <v>211</v>
      </c>
      <c r="C12" s="231">
        <f>C10-C11</f>
        <v>41013371</v>
      </c>
    </row>
    <row r="13" spans="1:12" ht="15.75" x14ac:dyDescent="0.25">
      <c r="A13" s="227" t="s">
        <v>8</v>
      </c>
      <c r="B13" s="232" t="s">
        <v>212</v>
      </c>
      <c r="C13" s="233">
        <f>C9+C12</f>
        <v>2919102</v>
      </c>
    </row>
    <row r="14" spans="1:12" ht="15.75" x14ac:dyDescent="0.25">
      <c r="A14" s="227" t="s">
        <v>9</v>
      </c>
      <c r="B14" s="228" t="s">
        <v>213</v>
      </c>
      <c r="C14" s="234"/>
    </row>
    <row r="15" spans="1:12" ht="15.75" x14ac:dyDescent="0.25">
      <c r="A15" s="227" t="s">
        <v>10</v>
      </c>
      <c r="B15" s="228" t="s">
        <v>214</v>
      </c>
      <c r="C15" s="234"/>
    </row>
    <row r="16" spans="1:12" ht="15.75" x14ac:dyDescent="0.25">
      <c r="A16" s="227" t="s">
        <v>11</v>
      </c>
      <c r="B16" s="235" t="s">
        <v>215</v>
      </c>
      <c r="C16" s="234">
        <f>C14-C15</f>
        <v>0</v>
      </c>
    </row>
    <row r="17" spans="1:3" ht="15.75" x14ac:dyDescent="0.25">
      <c r="A17" s="227" t="s">
        <v>12</v>
      </c>
      <c r="B17" s="228" t="s">
        <v>216</v>
      </c>
      <c r="C17" s="234"/>
    </row>
    <row r="18" spans="1:3" ht="15.75" x14ac:dyDescent="0.25">
      <c r="A18" s="227" t="s">
        <v>13</v>
      </c>
      <c r="B18" s="236" t="s">
        <v>217</v>
      </c>
      <c r="C18" s="237"/>
    </row>
    <row r="19" spans="1:3" ht="15.75" x14ac:dyDescent="0.25">
      <c r="A19" s="227" t="s">
        <v>14</v>
      </c>
      <c r="B19" s="238" t="s">
        <v>218</v>
      </c>
      <c r="C19" s="239">
        <f>C17-C18</f>
        <v>0</v>
      </c>
    </row>
    <row r="20" spans="1:3" ht="15.75" x14ac:dyDescent="0.25">
      <c r="A20" s="227" t="s">
        <v>15</v>
      </c>
      <c r="B20" s="240" t="s">
        <v>219</v>
      </c>
      <c r="C20" s="237">
        <f>C16+C19</f>
        <v>0</v>
      </c>
    </row>
    <row r="21" spans="1:3" ht="15.75" x14ac:dyDescent="0.25">
      <c r="A21" s="227" t="s">
        <v>16</v>
      </c>
      <c r="B21" s="240" t="s">
        <v>220</v>
      </c>
      <c r="C21" s="241">
        <f>C13+C20</f>
        <v>2919102</v>
      </c>
    </row>
    <row r="22" spans="1:3" ht="15.75" x14ac:dyDescent="0.25">
      <c r="A22" s="227" t="s">
        <v>17</v>
      </c>
      <c r="B22" s="240" t="s">
        <v>221</v>
      </c>
      <c r="C22" s="242"/>
    </row>
    <row r="23" spans="1:3" ht="15.75" x14ac:dyDescent="0.25">
      <c r="A23" s="227" t="s">
        <v>18</v>
      </c>
      <c r="B23" s="240" t="s">
        <v>222</v>
      </c>
      <c r="C23" s="241">
        <v>2919102</v>
      </c>
    </row>
    <row r="24" spans="1:3" ht="15.75" x14ac:dyDescent="0.25">
      <c r="A24" s="227" t="s">
        <v>19</v>
      </c>
      <c r="B24" s="240" t="s">
        <v>223</v>
      </c>
      <c r="C24" s="237"/>
    </row>
    <row r="25" spans="1:3" ht="16.5" thickBot="1" x14ac:dyDescent="0.3">
      <c r="A25" s="227" t="s">
        <v>20</v>
      </c>
      <c r="B25" s="243" t="s">
        <v>224</v>
      </c>
      <c r="C25" s="244"/>
    </row>
  </sheetData>
  <mergeCells count="3">
    <mergeCell ref="A1:C1"/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A5" sqref="A5:D6"/>
    </sheetView>
  </sheetViews>
  <sheetFormatPr defaultRowHeight="15" x14ac:dyDescent="0.25"/>
  <cols>
    <col min="2" max="2" width="57.5703125" bestFit="1" customWidth="1"/>
    <col min="3" max="3" width="15.42578125" bestFit="1" customWidth="1"/>
    <col min="4" max="4" width="14.85546875" bestFit="1" customWidth="1"/>
  </cols>
  <sheetData>
    <row r="1" spans="1:8" ht="26.25" x14ac:dyDescent="0.4">
      <c r="A1" s="293" t="s">
        <v>333</v>
      </c>
      <c r="B1" s="293"/>
      <c r="C1" s="293"/>
      <c r="D1" s="293"/>
      <c r="E1" s="203"/>
      <c r="F1" s="203"/>
      <c r="G1" s="203"/>
      <c r="H1" s="203"/>
    </row>
    <row r="2" spans="1:8" ht="15.75" x14ac:dyDescent="0.25">
      <c r="A2" s="292" t="s">
        <v>225</v>
      </c>
      <c r="B2" s="292"/>
      <c r="C2" s="292"/>
      <c r="D2" s="292"/>
    </row>
    <row r="3" spans="1:8" ht="15.75" x14ac:dyDescent="0.25">
      <c r="A3" s="292" t="s">
        <v>335</v>
      </c>
      <c r="B3" s="292"/>
      <c r="C3" s="292"/>
      <c r="D3" s="292"/>
    </row>
    <row r="4" spans="1:8" ht="15.75" thickBot="1" x14ac:dyDescent="0.3">
      <c r="C4" s="51"/>
      <c r="D4" s="51"/>
    </row>
    <row r="5" spans="1:8" ht="15.75" x14ac:dyDescent="0.25">
      <c r="A5" s="365"/>
      <c r="B5" s="366" t="s">
        <v>226</v>
      </c>
      <c r="C5" s="367" t="s">
        <v>227</v>
      </c>
      <c r="D5" s="368" t="s">
        <v>228</v>
      </c>
    </row>
    <row r="6" spans="1:8" ht="16.5" thickBot="1" x14ac:dyDescent="0.3">
      <c r="A6" s="369"/>
      <c r="B6" s="370"/>
      <c r="C6" s="371" t="s">
        <v>229</v>
      </c>
      <c r="D6" s="372" t="s">
        <v>336</v>
      </c>
    </row>
    <row r="7" spans="1:8" ht="15.75" x14ac:dyDescent="0.25">
      <c r="A7" s="245" t="s">
        <v>230</v>
      </c>
      <c r="B7" s="246" t="s">
        <v>231</v>
      </c>
      <c r="C7" s="247">
        <f>C8+C9+C11+C10</f>
        <v>0</v>
      </c>
      <c r="D7" s="248">
        <f>D8+D9+D11+D10</f>
        <v>0</v>
      </c>
    </row>
    <row r="8" spans="1:8" ht="15.75" x14ac:dyDescent="0.25">
      <c r="A8" s="16" t="s">
        <v>232</v>
      </c>
      <c r="B8" s="18" t="s">
        <v>233</v>
      </c>
      <c r="C8" s="72"/>
      <c r="D8" s="216"/>
    </row>
    <row r="9" spans="1:8" ht="15.75" x14ac:dyDescent="0.25">
      <c r="A9" s="16" t="s">
        <v>234</v>
      </c>
      <c r="B9" s="18" t="s">
        <v>235</v>
      </c>
      <c r="C9" s="72"/>
      <c r="D9" s="216"/>
    </row>
    <row r="10" spans="1:8" ht="15.75" x14ac:dyDescent="0.25">
      <c r="A10" s="16" t="s">
        <v>236</v>
      </c>
      <c r="B10" s="18" t="s">
        <v>237</v>
      </c>
      <c r="C10" s="72"/>
      <c r="D10" s="216"/>
    </row>
    <row r="11" spans="1:8" ht="15.75" x14ac:dyDescent="0.25">
      <c r="A11" s="16" t="s">
        <v>238</v>
      </c>
      <c r="B11" s="18" t="s">
        <v>239</v>
      </c>
      <c r="C11" s="72"/>
      <c r="D11" s="216"/>
    </row>
    <row r="12" spans="1:8" ht="15.75" x14ac:dyDescent="0.25">
      <c r="A12" s="19" t="s">
        <v>240</v>
      </c>
      <c r="B12" s="249" t="s">
        <v>241</v>
      </c>
      <c r="C12" s="250">
        <f>C13+C14</f>
        <v>0</v>
      </c>
      <c r="D12" s="251">
        <f>D13+D14</f>
        <v>0</v>
      </c>
    </row>
    <row r="13" spans="1:8" ht="15.75" x14ac:dyDescent="0.25">
      <c r="A13" s="16" t="s">
        <v>232</v>
      </c>
      <c r="B13" s="18" t="s">
        <v>242</v>
      </c>
      <c r="C13" s="72"/>
      <c r="D13" s="216"/>
    </row>
    <row r="14" spans="1:8" ht="15.75" x14ac:dyDescent="0.25">
      <c r="A14" s="16" t="s">
        <v>234</v>
      </c>
      <c r="B14" s="18" t="s">
        <v>243</v>
      </c>
      <c r="C14" s="72"/>
      <c r="D14" s="216"/>
    </row>
    <row r="15" spans="1:8" ht="15.75" x14ac:dyDescent="0.25">
      <c r="A15" s="19" t="s">
        <v>244</v>
      </c>
      <c r="B15" s="249" t="s">
        <v>245</v>
      </c>
      <c r="C15" s="250">
        <f>C16+C17+C18+C19</f>
        <v>1265899</v>
      </c>
      <c r="D15" s="251">
        <f>D16+D17+D18+D19</f>
        <v>2919702</v>
      </c>
    </row>
    <row r="16" spans="1:8" ht="15.75" x14ac:dyDescent="0.25">
      <c r="A16" s="16" t="s">
        <v>232</v>
      </c>
      <c r="B16" s="18" t="s">
        <v>246</v>
      </c>
      <c r="C16" s="72"/>
      <c r="D16" s="216"/>
    </row>
    <row r="17" spans="1:4" ht="15.75" x14ac:dyDescent="0.25">
      <c r="A17" s="16" t="s">
        <v>234</v>
      </c>
      <c r="B17" s="18" t="s">
        <v>247</v>
      </c>
      <c r="C17" s="72"/>
      <c r="D17" s="216"/>
    </row>
    <row r="18" spans="1:4" ht="15.75" x14ac:dyDescent="0.25">
      <c r="A18" s="16" t="s">
        <v>236</v>
      </c>
      <c r="B18" s="18" t="s">
        <v>248</v>
      </c>
      <c r="C18" s="72">
        <v>1265899</v>
      </c>
      <c r="D18" s="216">
        <v>2919702</v>
      </c>
    </row>
    <row r="19" spans="1:4" ht="15.75" x14ac:dyDescent="0.25">
      <c r="A19" s="16" t="s">
        <v>238</v>
      </c>
      <c r="B19" s="18" t="s">
        <v>249</v>
      </c>
      <c r="C19" s="72"/>
      <c r="D19" s="216"/>
    </row>
    <row r="20" spans="1:4" ht="15.75" x14ac:dyDescent="0.25">
      <c r="A20" s="19" t="s">
        <v>250</v>
      </c>
      <c r="B20" s="249" t="s">
        <v>251</v>
      </c>
      <c r="C20" s="250">
        <f>C21+C22+C23</f>
        <v>0</v>
      </c>
      <c r="D20" s="251">
        <f>D21+D22+D23</f>
        <v>32380</v>
      </c>
    </row>
    <row r="21" spans="1:4" ht="15.75" x14ac:dyDescent="0.25">
      <c r="A21" s="16" t="s">
        <v>232</v>
      </c>
      <c r="B21" s="18" t="s">
        <v>252</v>
      </c>
      <c r="C21" s="72"/>
      <c r="D21" s="216">
        <v>32380</v>
      </c>
    </row>
    <row r="22" spans="1:4" ht="15.75" x14ac:dyDescent="0.25">
      <c r="A22" s="16" t="s">
        <v>234</v>
      </c>
      <c r="B22" s="18" t="s">
        <v>253</v>
      </c>
      <c r="C22" s="72"/>
      <c r="D22" s="216"/>
    </row>
    <row r="23" spans="1:4" ht="15.75" x14ac:dyDescent="0.25">
      <c r="A23" s="16" t="s">
        <v>236</v>
      </c>
      <c r="B23" s="18" t="s">
        <v>254</v>
      </c>
      <c r="C23" s="72"/>
      <c r="D23" s="216"/>
    </row>
    <row r="24" spans="1:4" ht="15.75" x14ac:dyDescent="0.25">
      <c r="A24" s="21" t="s">
        <v>255</v>
      </c>
      <c r="B24" s="252" t="s">
        <v>256</v>
      </c>
      <c r="C24" s="78">
        <f>C25+C26+C27</f>
        <v>781695</v>
      </c>
      <c r="D24" s="220">
        <f>D25+D26+D27</f>
        <v>183792</v>
      </c>
    </row>
    <row r="25" spans="1:4" ht="15.75" x14ac:dyDescent="0.25">
      <c r="A25" s="16" t="s">
        <v>232</v>
      </c>
      <c r="B25" s="18" t="s">
        <v>257</v>
      </c>
      <c r="C25" s="72">
        <v>2548095</v>
      </c>
      <c r="D25" s="216">
        <v>183792</v>
      </c>
    </row>
    <row r="26" spans="1:4" ht="15.75" x14ac:dyDescent="0.25">
      <c r="A26" s="16" t="s">
        <v>234</v>
      </c>
      <c r="B26" s="18" t="s">
        <v>258</v>
      </c>
      <c r="C26" s="72">
        <v>-1766400</v>
      </c>
      <c r="D26" s="216"/>
    </row>
    <row r="27" spans="1:4" ht="15.75" x14ac:dyDescent="0.25">
      <c r="A27" s="16" t="s">
        <v>236</v>
      </c>
      <c r="B27" s="18" t="s">
        <v>259</v>
      </c>
      <c r="C27" s="72"/>
      <c r="D27" s="216"/>
    </row>
    <row r="28" spans="1:4" ht="15.75" x14ac:dyDescent="0.25">
      <c r="A28" s="19" t="s">
        <v>260</v>
      </c>
      <c r="B28" s="249" t="s">
        <v>261</v>
      </c>
      <c r="C28" s="250"/>
      <c r="D28" s="251"/>
    </row>
    <row r="29" spans="1:4" ht="16.5" thickBot="1" x14ac:dyDescent="0.3">
      <c r="A29" s="22"/>
      <c r="B29" s="253" t="s">
        <v>262</v>
      </c>
      <c r="C29" s="254">
        <f>C7+C12+C15+C20+C28+C24</f>
        <v>2047594</v>
      </c>
      <c r="D29" s="221">
        <f>D7+D12+D15+D20+D28+D24</f>
        <v>3135874</v>
      </c>
    </row>
    <row r="30" spans="1:4" ht="15.75" x14ac:dyDescent="0.25">
      <c r="A30" s="255" t="s">
        <v>263</v>
      </c>
      <c r="B30" s="256" t="s">
        <v>264</v>
      </c>
      <c r="C30" s="257">
        <f>C31+C32+C33+C35+C34+C36</f>
        <v>-298982</v>
      </c>
      <c r="D30" s="258">
        <f>D31+D32+D33+D35+D34+D36</f>
        <v>20613</v>
      </c>
    </row>
    <row r="31" spans="1:4" ht="15.75" x14ac:dyDescent="0.25">
      <c r="A31" s="16" t="s">
        <v>232</v>
      </c>
      <c r="B31" s="18" t="s">
        <v>265</v>
      </c>
      <c r="C31" s="72"/>
      <c r="D31" s="216"/>
    </row>
    <row r="32" spans="1:4" ht="15.75" x14ac:dyDescent="0.25">
      <c r="A32" s="16" t="s">
        <v>234</v>
      </c>
      <c r="B32" s="18" t="s">
        <v>266</v>
      </c>
      <c r="C32" s="72">
        <v>-49296</v>
      </c>
      <c r="D32" s="216">
        <v>-49296</v>
      </c>
    </row>
    <row r="33" spans="1:4" ht="15.75" x14ac:dyDescent="0.25">
      <c r="A33" s="16" t="s">
        <v>236</v>
      </c>
      <c r="B33" s="18" t="s">
        <v>267</v>
      </c>
      <c r="C33" s="72">
        <v>4000</v>
      </c>
      <c r="D33" s="216">
        <v>4000</v>
      </c>
    </row>
    <row r="34" spans="1:4" ht="15.75" x14ac:dyDescent="0.25">
      <c r="A34" s="16" t="s">
        <v>238</v>
      </c>
      <c r="B34" s="18" t="s">
        <v>268</v>
      </c>
      <c r="C34" s="72">
        <v>-552608</v>
      </c>
      <c r="D34" s="216">
        <v>-253686</v>
      </c>
    </row>
    <row r="35" spans="1:4" ht="15.75" x14ac:dyDescent="0.25">
      <c r="A35" s="16" t="s">
        <v>269</v>
      </c>
      <c r="B35" s="18" t="s">
        <v>270</v>
      </c>
      <c r="C35" s="72"/>
      <c r="D35" s="216"/>
    </row>
    <row r="36" spans="1:4" ht="15.75" x14ac:dyDescent="0.25">
      <c r="A36" s="16" t="s">
        <v>271</v>
      </c>
      <c r="B36" s="18" t="s">
        <v>272</v>
      </c>
      <c r="C36" s="72">
        <v>298922</v>
      </c>
      <c r="D36" s="216">
        <v>319595</v>
      </c>
    </row>
    <row r="37" spans="1:4" ht="15.75" x14ac:dyDescent="0.25">
      <c r="A37" s="19" t="s">
        <v>273</v>
      </c>
      <c r="B37" s="249" t="s">
        <v>274</v>
      </c>
      <c r="C37" s="250">
        <f>C38+C39+C40</f>
        <v>960123</v>
      </c>
      <c r="D37" s="251">
        <f>D38+D39+D40</f>
        <v>55221</v>
      </c>
    </row>
    <row r="38" spans="1:4" ht="15.75" x14ac:dyDescent="0.25">
      <c r="A38" s="16" t="s">
        <v>232</v>
      </c>
      <c r="B38" s="18" t="s">
        <v>275</v>
      </c>
      <c r="C38" s="72">
        <v>960123</v>
      </c>
      <c r="D38" s="216">
        <v>54621</v>
      </c>
    </row>
    <row r="39" spans="1:4" ht="15.75" x14ac:dyDescent="0.25">
      <c r="A39" s="16" t="s">
        <v>234</v>
      </c>
      <c r="B39" s="18" t="s">
        <v>276</v>
      </c>
      <c r="C39" s="72">
        <v>0</v>
      </c>
      <c r="D39" s="216"/>
    </row>
    <row r="40" spans="1:4" ht="15.75" x14ac:dyDescent="0.25">
      <c r="A40" s="16" t="s">
        <v>236</v>
      </c>
      <c r="B40" s="18" t="s">
        <v>277</v>
      </c>
      <c r="C40" s="72"/>
      <c r="D40" s="216">
        <v>600</v>
      </c>
    </row>
    <row r="41" spans="1:4" ht="15.75" x14ac:dyDescent="0.25">
      <c r="A41" s="19" t="s">
        <v>278</v>
      </c>
      <c r="B41" s="249" t="s">
        <v>279</v>
      </c>
      <c r="C41" s="250">
        <v>1386453</v>
      </c>
      <c r="D41" s="251">
        <v>3060040</v>
      </c>
    </row>
    <row r="42" spans="1:4" ht="15.75" x14ac:dyDescent="0.25">
      <c r="A42" s="21"/>
      <c r="B42" s="252" t="s">
        <v>280</v>
      </c>
      <c r="C42" s="78">
        <f>C30+C37+C41</f>
        <v>2047594</v>
      </c>
      <c r="D42" s="220">
        <f>D30+D37+D41</f>
        <v>3135874</v>
      </c>
    </row>
    <row r="43" spans="1:4" ht="16.5" thickBot="1" x14ac:dyDescent="0.3">
      <c r="A43" s="259"/>
      <c r="B43" s="260"/>
      <c r="C43" s="261"/>
      <c r="D43" s="262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workbookViewId="0">
      <selection activeCell="J24" sqref="J21:J24"/>
    </sheetView>
  </sheetViews>
  <sheetFormatPr defaultRowHeight="15" x14ac:dyDescent="0.25"/>
  <cols>
    <col min="1" max="1" width="5.140625" bestFit="1" customWidth="1"/>
    <col min="2" max="2" width="89.7109375" customWidth="1"/>
    <col min="3" max="4" width="16.28515625" bestFit="1" customWidth="1"/>
  </cols>
  <sheetData>
    <row r="1" spans="1:8" ht="26.25" x14ac:dyDescent="0.4">
      <c r="A1" s="278" t="s">
        <v>337</v>
      </c>
      <c r="B1" s="278"/>
      <c r="C1" s="278"/>
      <c r="D1" s="278"/>
      <c r="E1" s="203"/>
      <c r="F1" s="203"/>
      <c r="G1" s="203"/>
      <c r="H1" s="203"/>
    </row>
    <row r="2" spans="1:8" ht="15.75" x14ac:dyDescent="0.25">
      <c r="A2" s="292" t="s">
        <v>281</v>
      </c>
      <c r="B2" s="292"/>
      <c r="C2" s="292"/>
      <c r="D2" s="292"/>
    </row>
    <row r="3" spans="1:8" ht="15.75" x14ac:dyDescent="0.25">
      <c r="A3" s="292" t="s">
        <v>338</v>
      </c>
      <c r="B3" s="292"/>
      <c r="C3" s="292"/>
      <c r="D3" s="292"/>
    </row>
    <row r="4" spans="1:8" ht="15.75" thickBot="1" x14ac:dyDescent="0.3"/>
    <row r="5" spans="1:8" ht="15.75" thickBot="1" x14ac:dyDescent="0.3">
      <c r="A5" s="373"/>
      <c r="B5" s="374"/>
      <c r="C5" s="374"/>
      <c r="D5" s="375"/>
    </row>
    <row r="6" spans="1:8" ht="15.75" x14ac:dyDescent="0.25">
      <c r="A6" s="376" t="s">
        <v>59</v>
      </c>
      <c r="B6" s="377"/>
      <c r="C6" s="366" t="s">
        <v>227</v>
      </c>
      <c r="D6" s="378" t="s">
        <v>228</v>
      </c>
    </row>
    <row r="7" spans="1:8" ht="16.5" thickBot="1" x14ac:dyDescent="0.3">
      <c r="A7" s="379"/>
      <c r="B7" s="380"/>
      <c r="C7" s="381" t="s">
        <v>229</v>
      </c>
      <c r="D7" s="382" t="s">
        <v>336</v>
      </c>
    </row>
    <row r="8" spans="1:8" x14ac:dyDescent="0.25">
      <c r="A8" s="263" t="s">
        <v>282</v>
      </c>
      <c r="B8" s="264" t="s">
        <v>283</v>
      </c>
      <c r="C8" s="265"/>
      <c r="D8" s="266"/>
    </row>
    <row r="9" spans="1:8" x14ac:dyDescent="0.25">
      <c r="A9" s="294" t="s">
        <v>284</v>
      </c>
      <c r="B9" s="304" t="s">
        <v>285</v>
      </c>
      <c r="C9" s="298">
        <v>8301975</v>
      </c>
      <c r="D9" s="300">
        <v>9965023</v>
      </c>
    </row>
    <row r="10" spans="1:8" ht="1.5" customHeight="1" x14ac:dyDescent="0.25">
      <c r="A10" s="295"/>
      <c r="B10" s="305"/>
      <c r="C10" s="299"/>
      <c r="D10" s="301"/>
    </row>
    <row r="11" spans="1:8" x14ac:dyDescent="0.25">
      <c r="A11" s="294" t="s">
        <v>286</v>
      </c>
      <c r="B11" s="304" t="s">
        <v>287</v>
      </c>
      <c r="C11" s="298"/>
      <c r="D11" s="300"/>
    </row>
    <row r="12" spans="1:8" hidden="1" x14ac:dyDescent="0.25">
      <c r="A12" s="295"/>
      <c r="B12" s="305"/>
      <c r="C12" s="299"/>
      <c r="D12" s="301"/>
    </row>
    <row r="13" spans="1:8" x14ac:dyDescent="0.25">
      <c r="A13" s="306" t="s">
        <v>232</v>
      </c>
      <c r="B13" s="308" t="s">
        <v>288</v>
      </c>
      <c r="C13" s="310">
        <f>C8+C9+C11</f>
        <v>8301975</v>
      </c>
      <c r="D13" s="312">
        <f>D8+D9+D11</f>
        <v>9965023</v>
      </c>
    </row>
    <row r="14" spans="1:8" ht="1.5" customHeight="1" x14ac:dyDescent="0.25">
      <c r="A14" s="307"/>
      <c r="B14" s="309"/>
      <c r="C14" s="311"/>
      <c r="D14" s="313"/>
    </row>
    <row r="15" spans="1:8" x14ac:dyDescent="0.25">
      <c r="A15" s="4" t="s">
        <v>289</v>
      </c>
      <c r="B15" s="267" t="s">
        <v>290</v>
      </c>
      <c r="C15" s="268"/>
      <c r="D15" s="269"/>
    </row>
    <row r="16" spans="1:8" x14ac:dyDescent="0.25">
      <c r="A16" s="4" t="s">
        <v>291</v>
      </c>
      <c r="B16" s="267" t="s">
        <v>292</v>
      </c>
      <c r="C16" s="268"/>
      <c r="D16" s="269"/>
    </row>
    <row r="17" spans="1:4" x14ac:dyDescent="0.25">
      <c r="A17" s="270" t="s">
        <v>234</v>
      </c>
      <c r="B17" s="271" t="s">
        <v>293</v>
      </c>
      <c r="C17" s="272">
        <f>C15+C16</f>
        <v>0</v>
      </c>
      <c r="D17" s="273">
        <f>D15+D16</f>
        <v>0</v>
      </c>
    </row>
    <row r="18" spans="1:4" x14ac:dyDescent="0.25">
      <c r="A18" s="294" t="s">
        <v>294</v>
      </c>
      <c r="B18" s="304" t="s">
        <v>295</v>
      </c>
      <c r="C18" s="298">
        <v>22245894</v>
      </c>
      <c r="D18" s="300">
        <v>39747472</v>
      </c>
    </row>
    <row r="19" spans="1:4" x14ac:dyDescent="0.25">
      <c r="A19" s="295"/>
      <c r="B19" s="305"/>
      <c r="C19" s="299"/>
      <c r="D19" s="301"/>
    </row>
    <row r="20" spans="1:4" x14ac:dyDescent="0.25">
      <c r="A20" s="294" t="s">
        <v>296</v>
      </c>
      <c r="B20" s="304" t="s">
        <v>297</v>
      </c>
      <c r="C20" s="298"/>
      <c r="D20" s="300">
        <v>153952</v>
      </c>
    </row>
    <row r="21" spans="1:4" x14ac:dyDescent="0.25">
      <c r="A21" s="295"/>
      <c r="B21" s="305"/>
      <c r="C21" s="299"/>
      <c r="D21" s="301"/>
    </row>
    <row r="22" spans="1:4" x14ac:dyDescent="0.25">
      <c r="A22" s="4" t="s">
        <v>298</v>
      </c>
      <c r="B22" s="274" t="s">
        <v>299</v>
      </c>
      <c r="C22" s="268"/>
      <c r="D22" s="269"/>
    </row>
    <row r="23" spans="1:4" x14ac:dyDescent="0.25">
      <c r="A23" s="4" t="s">
        <v>300</v>
      </c>
      <c r="B23" s="267" t="s">
        <v>301</v>
      </c>
      <c r="C23" s="268">
        <v>11</v>
      </c>
      <c r="D23" s="269">
        <v>16003</v>
      </c>
    </row>
    <row r="24" spans="1:4" x14ac:dyDescent="0.25">
      <c r="A24" s="270" t="s">
        <v>236</v>
      </c>
      <c r="B24" s="271" t="s">
        <v>302</v>
      </c>
      <c r="C24" s="272">
        <f>C18+C20+C22+C23</f>
        <v>22245905</v>
      </c>
      <c r="D24" s="273">
        <f>D18+D20+D22+D23</f>
        <v>39917427</v>
      </c>
    </row>
    <row r="25" spans="1:4" x14ac:dyDescent="0.25">
      <c r="A25" s="4" t="s">
        <v>11</v>
      </c>
      <c r="B25" s="267" t="s">
        <v>303</v>
      </c>
      <c r="C25" s="268">
        <v>925153</v>
      </c>
      <c r="D25" s="269">
        <v>1355956</v>
      </c>
    </row>
    <row r="26" spans="1:4" x14ac:dyDescent="0.25">
      <c r="A26" s="4" t="s">
        <v>12</v>
      </c>
      <c r="B26" s="267" t="s">
        <v>304</v>
      </c>
      <c r="C26" s="268">
        <v>10536315</v>
      </c>
      <c r="D26" s="269">
        <v>12907257</v>
      </c>
    </row>
    <row r="27" spans="1:4" x14ac:dyDescent="0.25">
      <c r="A27" s="4" t="s">
        <v>13</v>
      </c>
      <c r="B27" s="267" t="s">
        <v>305</v>
      </c>
      <c r="C27" s="268"/>
      <c r="D27" s="269">
        <v>0</v>
      </c>
    </row>
    <row r="28" spans="1:4" x14ac:dyDescent="0.25">
      <c r="A28" s="4" t="s">
        <v>14</v>
      </c>
      <c r="B28" s="267" t="s">
        <v>306</v>
      </c>
      <c r="C28" s="268"/>
      <c r="D28" s="269"/>
    </row>
    <row r="29" spans="1:4" x14ac:dyDescent="0.25">
      <c r="A29" s="24" t="s">
        <v>238</v>
      </c>
      <c r="B29" s="56" t="s">
        <v>307</v>
      </c>
      <c r="C29" s="57">
        <f>C25+C26+C27+C28</f>
        <v>11461468</v>
      </c>
      <c r="D29" s="170">
        <f>D25+D26+D27+D28</f>
        <v>14263213</v>
      </c>
    </row>
    <row r="30" spans="1:4" x14ac:dyDescent="0.25">
      <c r="A30" s="4" t="s">
        <v>15</v>
      </c>
      <c r="B30" s="267" t="s">
        <v>308</v>
      </c>
      <c r="C30" s="268">
        <v>15118000</v>
      </c>
      <c r="D30" s="269">
        <v>28982627</v>
      </c>
    </row>
    <row r="31" spans="1:4" x14ac:dyDescent="0.25">
      <c r="A31" s="4" t="s">
        <v>16</v>
      </c>
      <c r="B31" s="267" t="s">
        <v>309</v>
      </c>
      <c r="C31" s="268">
        <v>1031093</v>
      </c>
      <c r="D31" s="269">
        <v>929481</v>
      </c>
    </row>
    <row r="32" spans="1:4" x14ac:dyDescent="0.25">
      <c r="A32" s="4" t="s">
        <v>17</v>
      </c>
      <c r="B32" s="267" t="s">
        <v>310</v>
      </c>
      <c r="C32" s="268">
        <v>2246374</v>
      </c>
      <c r="D32" s="269">
        <v>4094428</v>
      </c>
    </row>
    <row r="33" spans="1:4" x14ac:dyDescent="0.25">
      <c r="A33" s="270" t="s">
        <v>269</v>
      </c>
      <c r="B33" s="271" t="s">
        <v>311</v>
      </c>
      <c r="C33" s="272">
        <f>C30+C31+C32</f>
        <v>18395467</v>
      </c>
      <c r="D33" s="273">
        <f>D30+D31+D32</f>
        <v>34006536</v>
      </c>
    </row>
    <row r="34" spans="1:4" x14ac:dyDescent="0.25">
      <c r="A34" s="270" t="s">
        <v>312</v>
      </c>
      <c r="B34" s="271" t="s">
        <v>313</v>
      </c>
      <c r="C34" s="272">
        <v>11654</v>
      </c>
      <c r="D34" s="273">
        <v>133599</v>
      </c>
    </row>
    <row r="35" spans="1:4" x14ac:dyDescent="0.25">
      <c r="A35" s="270" t="s">
        <v>314</v>
      </c>
      <c r="B35" s="271" t="s">
        <v>315</v>
      </c>
      <c r="C35" s="272">
        <v>380369</v>
      </c>
      <c r="D35" s="273">
        <v>1159507</v>
      </c>
    </row>
    <row r="36" spans="1:4" ht="15.75" x14ac:dyDescent="0.25">
      <c r="A36" s="21" t="s">
        <v>230</v>
      </c>
      <c r="B36" s="252" t="s">
        <v>316</v>
      </c>
      <c r="C36" s="78">
        <f>C13+C24-C29-C33-C34-C35</f>
        <v>298922</v>
      </c>
      <c r="D36" s="78">
        <f>D13+D24-D29-D33-D34-D35</f>
        <v>319595</v>
      </c>
    </row>
    <row r="37" spans="1:4" x14ac:dyDescent="0.25">
      <c r="A37" s="4" t="s">
        <v>18</v>
      </c>
      <c r="B37" s="275" t="s">
        <v>317</v>
      </c>
      <c r="C37" s="268"/>
      <c r="D37" s="269"/>
    </row>
    <row r="38" spans="1:4" x14ac:dyDescent="0.25">
      <c r="A38" s="294" t="s">
        <v>19</v>
      </c>
      <c r="B38" s="302" t="s">
        <v>318</v>
      </c>
      <c r="C38" s="298"/>
      <c r="D38" s="300"/>
    </row>
    <row r="39" spans="1:4" x14ac:dyDescent="0.25">
      <c r="A39" s="295"/>
      <c r="B39" s="303"/>
      <c r="C39" s="299"/>
      <c r="D39" s="301"/>
    </row>
    <row r="40" spans="1:4" x14ac:dyDescent="0.25">
      <c r="A40" s="294" t="s">
        <v>20</v>
      </c>
      <c r="B40" s="304" t="s">
        <v>319</v>
      </c>
      <c r="C40" s="298"/>
      <c r="D40" s="300"/>
    </row>
    <row r="41" spans="1:4" x14ac:dyDescent="0.25">
      <c r="A41" s="295"/>
      <c r="B41" s="305"/>
      <c r="C41" s="299"/>
      <c r="D41" s="301"/>
    </row>
    <row r="42" spans="1:4" x14ac:dyDescent="0.25">
      <c r="A42" s="294" t="s">
        <v>21</v>
      </c>
      <c r="B42" s="296" t="s">
        <v>320</v>
      </c>
      <c r="C42" s="298"/>
      <c r="D42" s="300"/>
    </row>
    <row r="43" spans="1:4" x14ac:dyDescent="0.25">
      <c r="A43" s="295"/>
      <c r="B43" s="297"/>
      <c r="C43" s="299"/>
      <c r="D43" s="301"/>
    </row>
    <row r="44" spans="1:4" x14ac:dyDescent="0.25">
      <c r="A44" s="4" t="s">
        <v>22</v>
      </c>
      <c r="B44" s="274" t="s">
        <v>321</v>
      </c>
      <c r="C44" s="268"/>
      <c r="D44" s="269"/>
    </row>
    <row r="45" spans="1:4" x14ac:dyDescent="0.25">
      <c r="A45" s="270" t="s">
        <v>322</v>
      </c>
      <c r="B45" s="271" t="s">
        <v>323</v>
      </c>
      <c r="C45" s="272">
        <f>C38+C40+C42+C44</f>
        <v>0</v>
      </c>
      <c r="D45" s="273">
        <f>D38+D40+D42+D44</f>
        <v>0</v>
      </c>
    </row>
    <row r="46" spans="1:4" x14ac:dyDescent="0.25">
      <c r="A46" s="4" t="s">
        <v>25</v>
      </c>
      <c r="B46" s="274" t="s">
        <v>324</v>
      </c>
      <c r="C46" s="268"/>
      <c r="D46" s="269"/>
    </row>
    <row r="47" spans="1:4" x14ac:dyDescent="0.25">
      <c r="A47" s="4" t="s">
        <v>26</v>
      </c>
      <c r="B47" s="274" t="s">
        <v>325</v>
      </c>
      <c r="C47" s="268"/>
      <c r="D47" s="269"/>
    </row>
    <row r="48" spans="1:4" x14ac:dyDescent="0.25">
      <c r="A48" s="4" t="s">
        <v>27</v>
      </c>
      <c r="B48" s="267" t="s">
        <v>326</v>
      </c>
      <c r="C48" s="268"/>
      <c r="D48" s="269"/>
    </row>
    <row r="49" spans="1:4" x14ac:dyDescent="0.25">
      <c r="A49" s="4" t="s">
        <v>28</v>
      </c>
      <c r="B49" s="274" t="s">
        <v>327</v>
      </c>
      <c r="C49" s="268"/>
      <c r="D49" s="269"/>
    </row>
    <row r="50" spans="1:4" x14ac:dyDescent="0.25">
      <c r="A50" s="4" t="s">
        <v>29</v>
      </c>
      <c r="B50" s="267" t="s">
        <v>328</v>
      </c>
      <c r="C50" s="268"/>
      <c r="D50" s="269"/>
    </row>
    <row r="51" spans="1:4" x14ac:dyDescent="0.25">
      <c r="A51" s="270" t="s">
        <v>329</v>
      </c>
      <c r="B51" s="271" t="s">
        <v>330</v>
      </c>
      <c r="C51" s="272">
        <f>C46+C47+C48+C49+C50</f>
        <v>0</v>
      </c>
      <c r="D51" s="273">
        <f>D46+D47+D48+D49+D50</f>
        <v>0</v>
      </c>
    </row>
    <row r="52" spans="1:4" ht="15.75" x14ac:dyDescent="0.25">
      <c r="A52" s="21" t="s">
        <v>240</v>
      </c>
      <c r="B52" s="252" t="s">
        <v>331</v>
      </c>
      <c r="C52" s="78">
        <f>C45-C51</f>
        <v>0</v>
      </c>
      <c r="D52" s="220">
        <f>D45-D51</f>
        <v>0</v>
      </c>
    </row>
    <row r="53" spans="1:4" ht="16.5" thickBot="1" x14ac:dyDescent="0.3">
      <c r="A53" s="22" t="s">
        <v>244</v>
      </c>
      <c r="B53" s="253" t="s">
        <v>332</v>
      </c>
      <c r="C53" s="276">
        <f>C36+C52</f>
        <v>298922</v>
      </c>
      <c r="D53" s="277">
        <f>D36+D52</f>
        <v>319595</v>
      </c>
    </row>
  </sheetData>
  <mergeCells count="36">
    <mergeCell ref="A1:D1"/>
    <mergeCell ref="A2:D2"/>
    <mergeCell ref="A3:D3"/>
    <mergeCell ref="A6:B7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8:A19"/>
    <mergeCell ref="B18:B19"/>
    <mergeCell ref="C18:C19"/>
    <mergeCell ref="D18:D19"/>
    <mergeCell ref="A20:A21"/>
    <mergeCell ref="B20:B21"/>
    <mergeCell ref="C20:C21"/>
    <mergeCell ref="D20:D21"/>
    <mergeCell ref="A42:A43"/>
    <mergeCell ref="B42:B43"/>
    <mergeCell ref="C42:C43"/>
    <mergeCell ref="D42:D43"/>
    <mergeCell ref="A38:A39"/>
    <mergeCell ref="B38:B39"/>
    <mergeCell ref="C38:C39"/>
    <mergeCell ref="D38:D39"/>
    <mergeCell ref="A40:A41"/>
    <mergeCell ref="B40:B41"/>
    <mergeCell ref="C40:C41"/>
    <mergeCell ref="D40:D4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2026-05-19T09:24:21Z</dcterms:modified>
</cp:coreProperties>
</file>